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海运模板" sheetId="1" r:id="rId1"/>
    <sheet name="Sheet1" sheetId="2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A9" authorId="0">
      <text>
        <r>
          <rPr>
            <sz val="9"/>
            <rFont val="宋体"/>
            <charset val="134"/>
          </rPr>
          <t xml:space="preserve">
如需单独报关，填写：是，并备注报关事宜联系人电话，方便我司及时核对报关资料，
不需要单独报关，填写：否，联系电话可不填
特别提示 ：单独报关件一定要填写清楚，以免导致漏报关，我司按预报资料为准，若没有填写清楚产生的漏报关，我司概不负责</t>
        </r>
      </text>
    </comment>
  </commentList>
</comments>
</file>

<file path=xl/sharedStrings.xml><?xml version="1.0" encoding="utf-8"?>
<sst xmlns="http://schemas.openxmlformats.org/spreadsheetml/2006/main" count="104" uniqueCount="60">
  <si>
    <r>
      <rPr>
        <b/>
        <sz val="16"/>
        <rFont val="Arial Unicode MS"/>
        <charset val="134"/>
      </rPr>
      <t>(</t>
    </r>
    <r>
      <rPr>
        <b/>
        <sz val="16"/>
        <color rgb="FFFF0000"/>
        <rFont val="Arial Unicode MS"/>
        <charset val="134"/>
      </rPr>
      <t>FBA167CY80TG</t>
    </r>
    <r>
      <rPr>
        <b/>
        <sz val="16"/>
        <rFont val="Arial Unicode MS"/>
        <charset val="134"/>
      </rPr>
      <t>)+（加拿大卡派）+（</t>
    </r>
    <r>
      <rPr>
        <b/>
        <sz val="16"/>
        <color rgb="FFFF0000"/>
        <rFont val="Arial Unicode MS"/>
        <charset val="134"/>
      </rPr>
      <t>Okydoky</t>
    </r>
    <r>
      <rPr>
        <b/>
        <sz val="16"/>
        <rFont val="Arial Unicode MS"/>
        <charset val="134"/>
      </rPr>
      <t xml:space="preserve">）+（12）交货资料 </t>
    </r>
  </si>
  <si>
    <t>Shipper(complete name&amp;address)
寄件人详细名称及地址---(可不填)</t>
  </si>
  <si>
    <r>
      <rPr>
        <sz val="12"/>
        <color theme="1"/>
        <rFont val="Arial Unicode MS"/>
        <charset val="134"/>
      </rPr>
      <t>Receiver(complete name&amp;address)
收件人详细名称及地址---</t>
    </r>
    <r>
      <rPr>
        <sz val="12"/>
        <color indexed="10"/>
        <rFont val="Arial Unicode MS"/>
        <charset val="134"/>
      </rPr>
      <t>(必填)</t>
    </r>
  </si>
  <si>
    <t>Company:</t>
  </si>
  <si>
    <t>address</t>
  </si>
  <si>
    <t>YYZ9
6351 Steeles Ave E
Scarborough, ON M1X 1N5
CA (YYZ9)</t>
  </si>
  <si>
    <t>Contact</t>
  </si>
  <si>
    <t>Country</t>
  </si>
  <si>
    <t>CA</t>
  </si>
  <si>
    <t>Tel：</t>
  </si>
  <si>
    <t>PostCode</t>
  </si>
  <si>
    <t>M1X 1N5</t>
  </si>
  <si>
    <t xml:space="preserve">Amazon FBA NO: （FBA167CY80TG）                                                       
     Amazon Reference ID: （8H1S43OU）                                            </t>
  </si>
  <si>
    <r>
      <rPr>
        <b/>
        <i/>
        <sz val="14"/>
        <color theme="1" tint="0.25"/>
        <rFont val="Arial Unicode MS"/>
        <charset val="134"/>
      </rPr>
      <t>是否单独报关（</t>
    </r>
    <r>
      <rPr>
        <b/>
        <i/>
        <sz val="14"/>
        <color rgb="FFFF0000"/>
        <rFont val="Arial Unicode MS"/>
        <charset val="134"/>
      </rPr>
      <t>必填</t>
    </r>
    <r>
      <rPr>
        <b/>
        <i/>
        <sz val="14"/>
        <color theme="1" tint="0.25"/>
        <rFont val="Arial Unicode MS"/>
        <charset val="134"/>
      </rPr>
      <t>）</t>
    </r>
    <r>
      <rPr>
        <b/>
        <i/>
        <u/>
        <sz val="14"/>
        <color theme="1" tint="0.25"/>
        <rFont val="Arial Unicode MS"/>
        <charset val="134"/>
      </rPr>
      <t xml:space="preserve"> 否 </t>
    </r>
    <r>
      <rPr>
        <sz val="14"/>
        <color theme="1"/>
        <rFont val="Arial Unicode MS"/>
        <charset val="134"/>
      </rPr>
      <t xml:space="preserve"> 紧急联系人号码（</t>
    </r>
    <r>
      <rPr>
        <sz val="14"/>
        <color rgb="FFFF0000"/>
        <rFont val="Arial Unicode MS"/>
        <charset val="134"/>
      </rPr>
      <t>必填</t>
    </r>
    <r>
      <rPr>
        <sz val="14"/>
        <color theme="1"/>
        <rFont val="Arial Unicode MS"/>
        <charset val="134"/>
      </rPr>
      <t>）：</t>
    </r>
    <r>
      <rPr>
        <u/>
        <sz val="14"/>
        <color theme="1"/>
        <rFont val="Arial Unicode MS"/>
        <charset val="134"/>
      </rPr>
      <t>18588434369</t>
    </r>
    <r>
      <rPr>
        <sz val="14"/>
        <color theme="1"/>
        <rFont val="Arial Unicode MS"/>
        <charset val="134"/>
      </rPr>
      <t>单独报关需提供如下资料：报关单 、合同、 装箱单、 发票 、委托书 申报要素（以上资料与预报一并提供）</t>
    </r>
  </si>
  <si>
    <t xml:space="preserve"> C/NO</t>
  </si>
  <si>
    <t>DESCRIPTION品名 （中英文）</t>
  </si>
  <si>
    <r>
      <rPr>
        <sz val="10"/>
        <rFont val="Times New Roman"/>
        <charset val="0"/>
      </rPr>
      <t xml:space="preserve">HTS CODE
</t>
    </r>
    <r>
      <rPr>
        <sz val="10"/>
        <rFont val="宋体"/>
        <charset val="134"/>
      </rPr>
      <t>商品编码</t>
    </r>
  </si>
  <si>
    <r>
      <rPr>
        <sz val="12"/>
        <rFont val="宋体"/>
        <charset val="134"/>
      </rPr>
      <t>申报要素</t>
    </r>
    <r>
      <rPr>
        <sz val="11"/>
        <color indexed="10"/>
        <rFont val="宋体"/>
        <charset val="134"/>
      </rPr>
      <t>（请对应您的产品及商品编码用中文填写准确的要素）</t>
    </r>
  </si>
  <si>
    <r>
      <rPr>
        <sz val="10"/>
        <rFont val="Times New Roman"/>
        <charset val="0"/>
      </rPr>
      <t xml:space="preserve">QTY(pcs)           </t>
    </r>
    <r>
      <rPr>
        <sz val="10"/>
        <rFont val="宋体"/>
        <charset val="134"/>
      </rPr>
      <t>（箱内的货物数量）</t>
    </r>
  </si>
  <si>
    <t>G.W              (KGS)</t>
  </si>
  <si>
    <t>N.W (KGS)</t>
  </si>
  <si>
    <t>尺寸             （长*宽*高）</t>
  </si>
  <si>
    <t>唛头单号   （对应原单号）</t>
  </si>
  <si>
    <t>货物图片</t>
  </si>
  <si>
    <t>箱数</t>
  </si>
  <si>
    <t>申报单价（USD）</t>
  </si>
  <si>
    <t>总价            （USD）</t>
  </si>
  <si>
    <r>
      <rPr>
        <sz val="11"/>
        <color theme="1"/>
        <rFont val="宋体"/>
        <charset val="134"/>
        <scheme val="minor"/>
      </rPr>
      <t>产品链接</t>
    </r>
    <r>
      <rPr>
        <b/>
        <sz val="11"/>
        <color rgb="FFFF0000"/>
        <rFont val="宋体"/>
        <charset val="134"/>
        <scheme val="minor"/>
      </rPr>
      <t>（卡派和ONT8专线提供）</t>
    </r>
  </si>
  <si>
    <t>1CTN</t>
  </si>
  <si>
    <t>无纺布 nonwovens</t>
  </si>
  <si>
    <t>无纺布|无纺布|自有Okydoky品牌|无款号</t>
  </si>
  <si>
    <t>，</t>
  </si>
  <si>
    <t>46*46*46</t>
  </si>
  <si>
    <t>软木板
Corkboard</t>
  </si>
  <si>
    <t>家用品|软木|自有Okydoky品牌|无款号</t>
  </si>
  <si>
    <t>2CTN</t>
  </si>
  <si>
    <t>3CTN</t>
  </si>
  <si>
    <t>网子
Net</t>
  </si>
  <si>
    <t>宠物用品|尼龙|自有Okydoky品牌|无款号</t>
  </si>
  <si>
    <t>4CTN</t>
  </si>
  <si>
    <t>43*44*48</t>
  </si>
  <si>
    <t>5CTN</t>
  </si>
  <si>
    <t>6-8CTNS</t>
  </si>
  <si>
    <t>33*35*46</t>
  </si>
  <si>
    <t>9-10CTNS</t>
  </si>
  <si>
    <t>文件收纳箱 Document Box</t>
  </si>
  <si>
    <t>文件收纳箱|硅胶|自有Okydoky品牌|无款号</t>
  </si>
  <si>
    <t>32*43*52</t>
  </si>
  <si>
    <t>11-12CTNS</t>
  </si>
  <si>
    <t>42*45*50</t>
  </si>
  <si>
    <t>总数 :</t>
  </si>
  <si>
    <t>.....</t>
  </si>
  <si>
    <t>箱号</t>
  </si>
  <si>
    <t>尺寸</t>
  </si>
  <si>
    <t>重量</t>
  </si>
  <si>
    <t>体积重</t>
  </si>
  <si>
    <t>总重</t>
  </si>
  <si>
    <t>总体积重</t>
  </si>
  <si>
    <t>换算</t>
  </si>
  <si>
    <t>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</si>
</sst>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\$#,##0.00;\-\$#,##0.00"/>
  </numFmts>
  <fonts count="48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2"/>
      <name val="Arial Unicode MS"/>
      <charset val="134"/>
    </font>
    <font>
      <sz val="12"/>
      <name val="宋体"/>
      <charset val="134"/>
    </font>
    <font>
      <b/>
      <sz val="16"/>
      <name val="Arial Unicode MS"/>
      <charset val="134"/>
    </font>
    <font>
      <sz val="12"/>
      <color rgb="FF000000"/>
      <name val="Arial Unicode MS"/>
      <charset val="134"/>
    </font>
    <font>
      <sz val="12"/>
      <color theme="1"/>
      <name val="Arial Unicode MS"/>
      <charset val="134"/>
    </font>
    <font>
      <sz val="10"/>
      <color theme="1"/>
      <name val="Arial Unicode MS"/>
      <charset val="134"/>
    </font>
    <font>
      <sz val="11"/>
      <color rgb="FFFF0000"/>
      <name val="宋体"/>
      <charset val="134"/>
      <scheme val="minor"/>
    </font>
    <font>
      <sz val="16"/>
      <color theme="1"/>
      <name val="Arial Unicode MS"/>
      <charset val="134"/>
    </font>
    <font>
      <b/>
      <i/>
      <sz val="14"/>
      <color theme="1" tint="0.25"/>
      <name val="Arial Unicode MS"/>
      <charset val="134"/>
    </font>
    <font>
      <sz val="10"/>
      <name val="Times New Roman"/>
      <charset val="0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微软雅黑"/>
      <charset val="134"/>
    </font>
    <font>
      <sz val="8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6"/>
      <color rgb="FFFF0000"/>
      <name val="Arial Unicode MS"/>
      <charset val="134"/>
    </font>
    <font>
      <sz val="12"/>
      <color indexed="10"/>
      <name val="Arial Unicode MS"/>
      <charset val="134"/>
    </font>
    <font>
      <b/>
      <i/>
      <sz val="14"/>
      <color rgb="FFFF0000"/>
      <name val="Arial Unicode MS"/>
      <charset val="134"/>
    </font>
    <font>
      <b/>
      <i/>
      <u/>
      <sz val="14"/>
      <color theme="1" tint="0.25"/>
      <name val="Arial Unicode MS"/>
      <charset val="134"/>
    </font>
    <font>
      <sz val="14"/>
      <color theme="1"/>
      <name val="Arial Unicode MS"/>
      <charset val="134"/>
    </font>
    <font>
      <sz val="14"/>
      <color rgb="FFFF0000"/>
      <name val="Arial Unicode MS"/>
      <charset val="134"/>
    </font>
    <font>
      <u/>
      <sz val="14"/>
      <color theme="1"/>
      <name val="Arial Unicode MS"/>
      <charset val="134"/>
    </font>
    <font>
      <sz val="11"/>
      <color indexed="10"/>
      <name val="宋体"/>
      <charset val="134"/>
    </font>
    <font>
      <b/>
      <sz val="11"/>
      <color rgb="FFFF0000"/>
      <name val="宋体"/>
      <charset val="134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7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" fillId="0" borderId="0"/>
    <xf numFmtId="0" fontId="29" fillId="0" borderId="10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34" fillId="4" borderId="9" applyNumberFormat="0" applyAlignment="0" applyProtection="0">
      <alignment vertical="center"/>
    </xf>
    <xf numFmtId="0" fontId="33" fillId="29" borderId="13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0" xfId="0" applyFo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177" fontId="2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76" fontId="2" fillId="2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77" fontId="2" fillId="2" borderId="3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176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 applyProtection="1">
      <alignment horizontal="center" vertical="center" wrapText="1"/>
    </xf>
    <xf numFmtId="177" fontId="2" fillId="2" borderId="4" xfId="0" applyNumberFormat="1" applyFont="1" applyFill="1" applyBorder="1" applyAlignment="1" applyProtection="1">
      <alignment horizontal="center" vertical="center" wrapText="1"/>
    </xf>
    <xf numFmtId="176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 wrapText="1"/>
    </xf>
    <xf numFmtId="176" fontId="2" fillId="2" borderId="1" xfId="0" applyNumberFormat="1" applyFont="1" applyFill="1" applyBorder="1" applyAlignment="1" applyProtection="1">
      <alignment horizontal="center" vertical="center" wrapText="1"/>
    </xf>
    <xf numFmtId="176" fontId="0" fillId="0" borderId="0" xfId="0" applyNumberForma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left" vertical="center" wrapText="1"/>
    </xf>
    <xf numFmtId="0" fontId="9" fillId="2" borderId="6" xfId="0" applyNumberFormat="1" applyFont="1" applyFill="1" applyBorder="1" applyAlignment="1">
      <alignment horizontal="left" vertical="center" wrapText="1"/>
    </xf>
    <xf numFmtId="0" fontId="9" fillId="2" borderId="6" xfId="0" applyNumberFormat="1" applyFont="1" applyFill="1" applyBorder="1" applyAlignment="1">
      <alignment horizontal="center" vertical="center" wrapText="1"/>
    </xf>
    <xf numFmtId="49" fontId="11" fillId="2" borderId="1" xfId="19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19" applyNumberFormat="1" applyFont="1" applyFill="1" applyBorder="1" applyAlignment="1">
      <alignment horizontal="center" vertical="center" wrapText="1"/>
    </xf>
    <xf numFmtId="49" fontId="12" fillId="2" borderId="1" xfId="19" applyNumberFormat="1" applyFont="1" applyFill="1" applyBorder="1" applyAlignment="1">
      <alignment horizontal="center" vertical="center" wrapText="1"/>
    </xf>
    <xf numFmtId="0" fontId="13" fillId="0" borderId="1" xfId="5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5" fillId="0" borderId="1" xfId="5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16" fillId="2" borderId="1" xfId="19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17" fillId="2" borderId="0" xfId="10" applyFont="1" applyFill="1" applyBorder="1" applyAlignment="1">
      <alignment vertical="center" wrapText="1"/>
    </xf>
    <xf numFmtId="0" fontId="9" fillId="2" borderId="7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19" fillId="2" borderId="1" xfId="10" applyFill="1" applyBorder="1" applyAlignment="1">
      <alignment horizontal="left" vertical="center"/>
    </xf>
    <xf numFmtId="0" fontId="20" fillId="2" borderId="1" xfId="1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_TIM清关装箱单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  <cellStyle name="常规 2" xfId="51"/>
    <cellStyle name="常规 18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6350</xdr:colOff>
      <xdr:row>17</xdr:row>
      <xdr:rowOff>148590</xdr:rowOff>
    </xdr:from>
    <xdr:to>
      <xdr:col>36</xdr:col>
      <xdr:colOff>216535</xdr:colOff>
      <xdr:row>38</xdr:row>
      <xdr:rowOff>62865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28850" y="8581390"/>
          <a:ext cx="14611985" cy="604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45085</xdr:colOff>
      <xdr:row>10</xdr:row>
      <xdr:rowOff>50800</xdr:rowOff>
    </xdr:from>
    <xdr:to>
      <xdr:col>9</xdr:col>
      <xdr:colOff>844550</xdr:colOff>
      <xdr:row>10</xdr:row>
      <xdr:rowOff>497840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7865" y="4749800"/>
          <a:ext cx="799465" cy="44704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836295</xdr:colOff>
      <xdr:row>11</xdr:row>
      <xdr:rowOff>467995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52324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799465</xdr:colOff>
      <xdr:row>12</xdr:row>
      <xdr:rowOff>447040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72780" y="5765800"/>
          <a:ext cx="799465" cy="44704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799465</xdr:colOff>
      <xdr:row>14</xdr:row>
      <xdr:rowOff>447040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72780" y="6832600"/>
          <a:ext cx="799465" cy="44704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836295</xdr:colOff>
      <xdr:row>13</xdr:row>
      <xdr:rowOff>467995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62992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9</xdr:col>
      <xdr:colOff>836295</xdr:colOff>
      <xdr:row>15</xdr:row>
      <xdr:rowOff>467995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73660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836295</xdr:colOff>
      <xdr:row>17</xdr:row>
      <xdr:rowOff>467995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84328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836295</xdr:colOff>
      <xdr:row>19</xdr:row>
      <xdr:rowOff>467995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94996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66040</xdr:colOff>
      <xdr:row>16</xdr:row>
      <xdr:rowOff>43815</xdr:rowOff>
    </xdr:from>
    <xdr:to>
      <xdr:col>9</xdr:col>
      <xdr:colOff>868045</xdr:colOff>
      <xdr:row>16</xdr:row>
      <xdr:rowOff>491490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8515985" y="7766050"/>
          <a:ext cx="447675" cy="802005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</xdr:colOff>
      <xdr:row>18</xdr:row>
      <xdr:rowOff>55245</xdr:rowOff>
    </xdr:from>
    <xdr:to>
      <xdr:col>9</xdr:col>
      <xdr:colOff>834390</xdr:colOff>
      <xdr:row>18</xdr:row>
      <xdr:rowOff>502920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8482330" y="8844280"/>
          <a:ext cx="447675" cy="8020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836295</xdr:colOff>
      <xdr:row>20</xdr:row>
      <xdr:rowOff>467995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10033000"/>
          <a:ext cx="836295" cy="4679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727710</xdr:colOff>
      <xdr:row>21</xdr:row>
      <xdr:rowOff>522605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72780" y="10566400"/>
          <a:ext cx="727710" cy="5226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9</xdr:col>
      <xdr:colOff>836295</xdr:colOff>
      <xdr:row>22</xdr:row>
      <xdr:rowOff>467995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11099800"/>
          <a:ext cx="836295" cy="467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tabSelected="1" zoomScale="85" zoomScaleNormal="85" workbookViewId="0">
      <selection activeCell="F22" sqref="F22"/>
    </sheetView>
  </sheetViews>
  <sheetFormatPr defaultColWidth="9" defaultRowHeight="13.5"/>
  <cols>
    <col min="1" max="3" width="12.25" style="25" customWidth="1"/>
    <col min="4" max="4" width="24.6666666666667" style="25" customWidth="1"/>
    <col min="5" max="5" width="11" style="25" customWidth="1"/>
    <col min="6" max="6" width="5.15" style="26" customWidth="1"/>
    <col min="7" max="7" width="5.75" style="26" customWidth="1"/>
    <col min="8" max="8" width="10.25" style="26" customWidth="1"/>
    <col min="9" max="9" width="15" style="25" customWidth="1"/>
    <col min="10" max="10" width="12.25" style="25" customWidth="1"/>
    <col min="11" max="11" width="8.5" style="25" customWidth="1"/>
    <col min="12" max="13" width="8.75" style="25" customWidth="1"/>
    <col min="14" max="14" width="26.8833333333333" style="25" customWidth="1"/>
    <col min="15" max="15" width="22.1333333333333" style="25" customWidth="1"/>
    <col min="16" max="16383" width="9" style="25"/>
  </cols>
  <sheetData>
    <row r="1" s="25" customFormat="1" ht="30" customHeight="1" spans="1:14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52"/>
    </row>
    <row r="2" s="25" customFormat="1" ht="34" customHeight="1" spans="1:14">
      <c r="A2" s="29" t="s">
        <v>1</v>
      </c>
      <c r="B2" s="29"/>
      <c r="C2" s="29"/>
      <c r="D2" s="29"/>
      <c r="E2" s="29"/>
      <c r="F2" s="29"/>
      <c r="G2" s="21"/>
      <c r="H2" s="30" t="s">
        <v>2</v>
      </c>
      <c r="I2" s="30"/>
      <c r="J2" s="30"/>
      <c r="K2" s="30"/>
      <c r="L2" s="30"/>
      <c r="M2" s="30"/>
      <c r="N2" s="30"/>
    </row>
    <row r="3" s="25" customFormat="1" ht="27" customHeight="1" spans="1:14">
      <c r="A3" s="31" t="s">
        <v>3</v>
      </c>
      <c r="B3" s="32"/>
      <c r="C3" s="32"/>
      <c r="D3" s="32"/>
      <c r="E3" s="32"/>
      <c r="F3" s="32"/>
      <c r="G3" s="21"/>
      <c r="H3" s="31" t="s">
        <v>3</v>
      </c>
      <c r="I3" s="31"/>
      <c r="J3" s="31"/>
      <c r="K3" s="31"/>
      <c r="L3" s="31"/>
      <c r="M3" s="31"/>
      <c r="N3" s="31"/>
    </row>
    <row r="4" s="25" customFormat="1" ht="24" customHeight="1" spans="1:14">
      <c r="A4" s="31" t="s">
        <v>4</v>
      </c>
      <c r="B4" s="21"/>
      <c r="C4" s="21"/>
      <c r="D4" s="21"/>
      <c r="E4" s="21"/>
      <c r="F4" s="21"/>
      <c r="G4" s="21"/>
      <c r="H4" s="31" t="s">
        <v>4</v>
      </c>
      <c r="I4" s="53" t="s">
        <v>5</v>
      </c>
      <c r="J4" s="53"/>
      <c r="K4" s="53"/>
      <c r="L4" s="53"/>
      <c r="M4" s="53"/>
      <c r="N4" s="53"/>
    </row>
    <row r="5" s="25" customFormat="1" ht="49" customHeight="1" spans="1:14">
      <c r="A5" s="31"/>
      <c r="B5" s="21"/>
      <c r="C5" s="21"/>
      <c r="D5" s="21"/>
      <c r="E5" s="21"/>
      <c r="F5" s="21"/>
      <c r="G5" s="21"/>
      <c r="H5" s="31"/>
      <c r="I5" s="54"/>
      <c r="J5" s="54"/>
      <c r="K5" s="54"/>
      <c r="L5" s="54"/>
      <c r="M5" s="53"/>
      <c r="N5" s="53"/>
    </row>
    <row r="6" s="25" customFormat="1" ht="30" customHeight="1" spans="1:14">
      <c r="A6" s="31" t="s">
        <v>6</v>
      </c>
      <c r="B6" s="21"/>
      <c r="C6" s="21"/>
      <c r="D6" s="31" t="s">
        <v>7</v>
      </c>
      <c r="E6" s="21"/>
      <c r="F6" s="21"/>
      <c r="G6" s="21"/>
      <c r="H6" s="31" t="s">
        <v>6</v>
      </c>
      <c r="I6" s="21"/>
      <c r="J6" s="21"/>
      <c r="K6" s="21"/>
      <c r="L6" s="21"/>
      <c r="M6" s="31" t="s">
        <v>7</v>
      </c>
      <c r="N6" s="55" t="s">
        <v>8</v>
      </c>
    </row>
    <row r="7" s="25" customFormat="1" ht="33" customHeight="1" spans="1:14">
      <c r="A7" s="31" t="s">
        <v>9</v>
      </c>
      <c r="B7" s="21"/>
      <c r="C7" s="21"/>
      <c r="D7" s="31" t="s">
        <v>10</v>
      </c>
      <c r="E7" s="21"/>
      <c r="F7" s="21"/>
      <c r="G7" s="21"/>
      <c r="H7" s="31" t="s">
        <v>9</v>
      </c>
      <c r="I7" s="21"/>
      <c r="J7" s="21"/>
      <c r="K7" s="21"/>
      <c r="L7" s="21"/>
      <c r="M7" s="31" t="s">
        <v>10</v>
      </c>
      <c r="N7" s="55" t="s">
        <v>11</v>
      </c>
    </row>
    <row r="8" s="25" customFormat="1" ht="56" customHeight="1" spans="1:15">
      <c r="A8" s="33" t="s">
        <v>12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56"/>
    </row>
    <row r="9" s="25" customFormat="1" ht="45" customHeight="1" spans="1:15">
      <c r="A9" s="34" t="s">
        <v>13</v>
      </c>
      <c r="B9" s="35"/>
      <c r="C9" s="35"/>
      <c r="D9" s="35"/>
      <c r="E9" s="35"/>
      <c r="F9" s="36"/>
      <c r="G9" s="36"/>
      <c r="H9" s="36"/>
      <c r="I9" s="35"/>
      <c r="J9" s="35"/>
      <c r="K9" s="35"/>
      <c r="L9" s="35"/>
      <c r="M9" s="35"/>
      <c r="N9" s="57"/>
      <c r="O9" s="56"/>
    </row>
    <row r="10" s="25" customFormat="1" ht="42" customHeight="1" spans="1:14">
      <c r="A10" s="37" t="s">
        <v>14</v>
      </c>
      <c r="B10" s="38" t="s">
        <v>15</v>
      </c>
      <c r="C10" s="39" t="s">
        <v>16</v>
      </c>
      <c r="D10" s="38" t="s">
        <v>17</v>
      </c>
      <c r="E10" s="37" t="s">
        <v>18</v>
      </c>
      <c r="F10" s="40" t="s">
        <v>19</v>
      </c>
      <c r="G10" s="37" t="s">
        <v>20</v>
      </c>
      <c r="H10" s="41" t="s">
        <v>21</v>
      </c>
      <c r="I10" s="38" t="s">
        <v>22</v>
      </c>
      <c r="J10" s="58" t="s">
        <v>23</v>
      </c>
      <c r="K10" s="58" t="s">
        <v>24</v>
      </c>
      <c r="L10" s="59" t="s">
        <v>25</v>
      </c>
      <c r="M10" s="53" t="s">
        <v>26</v>
      </c>
      <c r="N10" s="53" t="s">
        <v>27</v>
      </c>
    </row>
    <row r="11" s="25" customFormat="1" ht="42" customHeight="1" spans="1:14">
      <c r="A11" s="3" t="s">
        <v>28</v>
      </c>
      <c r="B11" s="42" t="s">
        <v>29</v>
      </c>
      <c r="C11" s="43">
        <v>5603111000</v>
      </c>
      <c r="D11" s="44" t="s">
        <v>30</v>
      </c>
      <c r="E11" s="45">
        <v>6</v>
      </c>
      <c r="F11" s="6">
        <v>10.5</v>
      </c>
      <c r="G11" s="46" t="s">
        <v>31</v>
      </c>
      <c r="H11" s="5" t="s">
        <v>32</v>
      </c>
      <c r="I11" s="60"/>
      <c r="J11" s="61"/>
      <c r="K11" s="4">
        <v>1</v>
      </c>
      <c r="L11" s="21">
        <v>1</v>
      </c>
      <c r="M11" s="21">
        <f>L11*E11*K11</f>
        <v>6</v>
      </c>
      <c r="N11" s="62"/>
    </row>
    <row r="12" s="25" customFormat="1" ht="42" customHeight="1" spans="1:14">
      <c r="A12" s="10"/>
      <c r="B12" s="42" t="s">
        <v>33</v>
      </c>
      <c r="C12" s="43">
        <v>4504900000</v>
      </c>
      <c r="D12" s="44" t="s">
        <v>34</v>
      </c>
      <c r="E12" s="45">
        <v>9</v>
      </c>
      <c r="F12" s="13"/>
      <c r="G12" s="47"/>
      <c r="H12" s="12"/>
      <c r="I12" s="60"/>
      <c r="J12" s="61"/>
      <c r="K12" s="11"/>
      <c r="L12" s="21">
        <v>3</v>
      </c>
      <c r="M12" s="21">
        <f>L12*E12*K11</f>
        <v>27</v>
      </c>
      <c r="N12" s="62"/>
    </row>
    <row r="13" s="25" customFormat="1" ht="42" customHeight="1" spans="1:14">
      <c r="A13" s="15" t="s">
        <v>35</v>
      </c>
      <c r="B13" s="42" t="s">
        <v>29</v>
      </c>
      <c r="C13" s="43">
        <v>5603111000</v>
      </c>
      <c r="D13" s="44" t="s">
        <v>30</v>
      </c>
      <c r="E13" s="45">
        <v>2</v>
      </c>
      <c r="F13" s="17">
        <v>10</v>
      </c>
      <c r="G13" s="48">
        <v>9</v>
      </c>
      <c r="H13" s="5" t="s">
        <v>32</v>
      </c>
      <c r="I13" s="60"/>
      <c r="J13" s="61"/>
      <c r="K13" s="16">
        <v>1</v>
      </c>
      <c r="L13" s="11">
        <v>1</v>
      </c>
      <c r="M13" s="21">
        <f>L13*E13*K13</f>
        <v>2</v>
      </c>
      <c r="N13" s="62"/>
    </row>
    <row r="14" s="25" customFormat="1" ht="42" customHeight="1" spans="1:14">
      <c r="A14" s="10"/>
      <c r="B14" s="42" t="s">
        <v>33</v>
      </c>
      <c r="C14" s="43">
        <v>4504900000</v>
      </c>
      <c r="D14" s="44" t="s">
        <v>34</v>
      </c>
      <c r="E14" s="45">
        <v>9</v>
      </c>
      <c r="F14" s="13"/>
      <c r="G14" s="47"/>
      <c r="H14" s="12"/>
      <c r="I14" s="60"/>
      <c r="J14" s="61"/>
      <c r="K14" s="11"/>
      <c r="L14" s="21">
        <v>3</v>
      </c>
      <c r="M14" s="21">
        <f>L14*E14*K13</f>
        <v>27</v>
      </c>
      <c r="N14" s="62"/>
    </row>
    <row r="15" s="25" customFormat="1" ht="42" customHeight="1" spans="1:14">
      <c r="A15" s="3" t="s">
        <v>36</v>
      </c>
      <c r="B15" s="42" t="s">
        <v>29</v>
      </c>
      <c r="C15" s="43">
        <v>5603111000</v>
      </c>
      <c r="D15" s="44" t="s">
        <v>30</v>
      </c>
      <c r="E15" s="21">
        <v>32</v>
      </c>
      <c r="F15" s="4">
        <v>10.3</v>
      </c>
      <c r="G15" s="4">
        <v>9.3</v>
      </c>
      <c r="H15" s="5" t="s">
        <v>32</v>
      </c>
      <c r="I15" s="55"/>
      <c r="J15" s="55"/>
      <c r="K15" s="4">
        <v>1</v>
      </c>
      <c r="L15" s="21">
        <v>1</v>
      </c>
      <c r="M15" s="21">
        <f>L15*E15*K15</f>
        <v>32</v>
      </c>
      <c r="N15" s="63"/>
    </row>
    <row r="16" s="25" customFormat="1" ht="42" customHeight="1" spans="1:14">
      <c r="A16" s="15"/>
      <c r="B16" s="42" t="s">
        <v>33</v>
      </c>
      <c r="C16" s="43">
        <v>4504900000</v>
      </c>
      <c r="D16" s="44" t="s">
        <v>34</v>
      </c>
      <c r="E16" s="21">
        <v>2</v>
      </c>
      <c r="F16" s="16"/>
      <c r="G16" s="16"/>
      <c r="H16" s="18"/>
      <c r="I16" s="55"/>
      <c r="J16" s="55"/>
      <c r="K16" s="16"/>
      <c r="L16" s="21">
        <v>4</v>
      </c>
      <c r="M16" s="21">
        <f>L16*E16*K15</f>
        <v>8</v>
      </c>
      <c r="N16" s="63"/>
    </row>
    <row r="17" s="25" customFormat="1" ht="42" customHeight="1" spans="1:14">
      <c r="A17" s="10"/>
      <c r="B17" s="42" t="s">
        <v>37</v>
      </c>
      <c r="C17" s="43">
        <v>3926909090</v>
      </c>
      <c r="D17" s="44" t="s">
        <v>38</v>
      </c>
      <c r="E17" s="21">
        <v>6</v>
      </c>
      <c r="F17" s="11"/>
      <c r="G17" s="11"/>
      <c r="H17" s="12"/>
      <c r="I17" s="55"/>
      <c r="J17" s="55"/>
      <c r="K17" s="11"/>
      <c r="L17" s="21">
        <v>2</v>
      </c>
      <c r="M17" s="21">
        <f>L17*E17*K15</f>
        <v>12</v>
      </c>
      <c r="N17" s="63"/>
    </row>
    <row r="18" s="25" customFormat="1" ht="42" customHeight="1" spans="1:14">
      <c r="A18" s="3" t="s">
        <v>39</v>
      </c>
      <c r="B18" s="42" t="s">
        <v>33</v>
      </c>
      <c r="C18" s="43">
        <v>4504900000</v>
      </c>
      <c r="D18" s="44" t="s">
        <v>34</v>
      </c>
      <c r="E18" s="21">
        <v>10</v>
      </c>
      <c r="F18" s="4">
        <v>13.8</v>
      </c>
      <c r="G18" s="4">
        <v>12.8</v>
      </c>
      <c r="H18" s="5" t="s">
        <v>40</v>
      </c>
      <c r="I18" s="55"/>
      <c r="J18" s="55"/>
      <c r="K18" s="4">
        <v>1</v>
      </c>
      <c r="L18" s="21">
        <v>4</v>
      </c>
      <c r="M18" s="21">
        <f>L18*E18*K18</f>
        <v>40</v>
      </c>
      <c r="N18" s="63"/>
    </row>
    <row r="19" s="25" customFormat="1" ht="42" customHeight="1" spans="1:14">
      <c r="A19" s="10"/>
      <c r="B19" s="42" t="s">
        <v>37</v>
      </c>
      <c r="C19" s="43">
        <v>3926909090</v>
      </c>
      <c r="D19" s="44" t="s">
        <v>38</v>
      </c>
      <c r="E19" s="21">
        <v>14</v>
      </c>
      <c r="F19" s="11"/>
      <c r="G19" s="11"/>
      <c r="H19" s="12"/>
      <c r="I19" s="55"/>
      <c r="J19" s="55"/>
      <c r="K19" s="11"/>
      <c r="L19" s="21">
        <v>2</v>
      </c>
      <c r="M19" s="21">
        <f>L19*E19*K18</f>
        <v>28</v>
      </c>
      <c r="N19" s="63"/>
    </row>
    <row r="20" s="25" customFormat="1" ht="42" customHeight="1" spans="1:14">
      <c r="A20" s="20" t="s">
        <v>41</v>
      </c>
      <c r="B20" s="42" t="s">
        <v>33</v>
      </c>
      <c r="C20" s="43">
        <v>4504900000</v>
      </c>
      <c r="D20" s="44" t="s">
        <v>34</v>
      </c>
      <c r="E20" s="21">
        <v>12</v>
      </c>
      <c r="F20" s="21">
        <v>9.5</v>
      </c>
      <c r="G20" s="21">
        <v>8.5</v>
      </c>
      <c r="H20" s="22" t="s">
        <v>40</v>
      </c>
      <c r="I20" s="55"/>
      <c r="J20" s="55"/>
      <c r="K20" s="21">
        <v>1</v>
      </c>
      <c r="L20" s="21">
        <v>4</v>
      </c>
      <c r="M20" s="21">
        <f>L20*E20*K20</f>
        <v>48</v>
      </c>
      <c r="N20" s="63"/>
    </row>
    <row r="21" s="25" customFormat="1" ht="42" customHeight="1" spans="1:14">
      <c r="A21" s="20" t="s">
        <v>42</v>
      </c>
      <c r="B21" s="42" t="s">
        <v>33</v>
      </c>
      <c r="C21" s="43">
        <v>4504900000</v>
      </c>
      <c r="D21" s="44" t="s">
        <v>34</v>
      </c>
      <c r="E21" s="21">
        <v>6</v>
      </c>
      <c r="F21" s="21">
        <v>11.6</v>
      </c>
      <c r="G21" s="21">
        <v>10.6</v>
      </c>
      <c r="H21" s="22" t="s">
        <v>43</v>
      </c>
      <c r="I21" s="55"/>
      <c r="J21" s="55"/>
      <c r="K21" s="21">
        <v>3</v>
      </c>
      <c r="L21" s="21">
        <v>4</v>
      </c>
      <c r="M21" s="21">
        <f>L21*E21*K20</f>
        <v>24</v>
      </c>
      <c r="N21" s="63"/>
    </row>
    <row r="22" s="25" customFormat="1" ht="42" customHeight="1" spans="1:14">
      <c r="A22" s="20" t="s">
        <v>44</v>
      </c>
      <c r="B22" s="42" t="s">
        <v>45</v>
      </c>
      <c r="C22" s="43">
        <v>4202920000</v>
      </c>
      <c r="D22" s="44" t="s">
        <v>46</v>
      </c>
      <c r="E22" s="21">
        <v>10</v>
      </c>
      <c r="F22" s="21">
        <v>14.8</v>
      </c>
      <c r="G22" s="21">
        <v>13.8</v>
      </c>
      <c r="H22" s="22" t="s">
        <v>47</v>
      </c>
      <c r="I22" s="55"/>
      <c r="J22" s="55"/>
      <c r="K22" s="21">
        <v>2</v>
      </c>
      <c r="L22" s="21">
        <v>10</v>
      </c>
      <c r="M22" s="21">
        <f>L22*E22*K21</f>
        <v>300</v>
      </c>
      <c r="N22" s="63"/>
    </row>
    <row r="23" s="25" customFormat="1" ht="42" customHeight="1" spans="1:14">
      <c r="A23" s="20" t="s">
        <v>48</v>
      </c>
      <c r="B23" s="42" t="s">
        <v>33</v>
      </c>
      <c r="C23" s="43">
        <v>4504900000</v>
      </c>
      <c r="D23" s="44" t="s">
        <v>34</v>
      </c>
      <c r="E23" s="21">
        <v>10</v>
      </c>
      <c r="F23" s="21">
        <v>18.7</v>
      </c>
      <c r="G23" s="21">
        <v>17.7</v>
      </c>
      <c r="H23" s="22" t="s">
        <v>49</v>
      </c>
      <c r="I23" s="55"/>
      <c r="J23" s="55"/>
      <c r="K23" s="21">
        <v>2</v>
      </c>
      <c r="L23" s="21">
        <v>4</v>
      </c>
      <c r="M23" s="21">
        <f>L23*E23*K22</f>
        <v>80</v>
      </c>
      <c r="N23" s="63"/>
    </row>
    <row r="24" s="25" customFormat="1" ht="42" customHeight="1" spans="1:14">
      <c r="A24" s="49" t="s">
        <v>50</v>
      </c>
      <c r="B24" s="49"/>
      <c r="C24" s="20"/>
      <c r="D24" s="50"/>
      <c r="E24" s="38"/>
      <c r="F24" s="38"/>
      <c r="G24" s="20"/>
      <c r="H24" s="51"/>
      <c r="I24" s="51"/>
      <c r="J24" s="20"/>
      <c r="K24" s="21"/>
      <c r="L24" s="21" t="s">
        <v>51</v>
      </c>
      <c r="M24" s="21" t="e">
        <f>L24*E24</f>
        <v>#VALUE!</v>
      </c>
      <c r="N24" s="21"/>
    </row>
  </sheetData>
  <mergeCells count="39">
    <mergeCell ref="A1:N1"/>
    <mergeCell ref="A2:F2"/>
    <mergeCell ref="H2:N2"/>
    <mergeCell ref="B3:F3"/>
    <mergeCell ref="I3:N3"/>
    <mergeCell ref="B6:C6"/>
    <mergeCell ref="E6:F6"/>
    <mergeCell ref="I6:L6"/>
    <mergeCell ref="B7:C7"/>
    <mergeCell ref="E7:F7"/>
    <mergeCell ref="I7:L7"/>
    <mergeCell ref="A8:N8"/>
    <mergeCell ref="A9:N9"/>
    <mergeCell ref="A24:B24"/>
    <mergeCell ref="A4:A5"/>
    <mergeCell ref="A11:A12"/>
    <mergeCell ref="A13:A14"/>
    <mergeCell ref="A15:A17"/>
    <mergeCell ref="A18:A19"/>
    <mergeCell ref="F11:F12"/>
    <mergeCell ref="F13:F14"/>
    <mergeCell ref="F15:F17"/>
    <mergeCell ref="F18:F19"/>
    <mergeCell ref="G2:G7"/>
    <mergeCell ref="G11:G12"/>
    <mergeCell ref="G13:G14"/>
    <mergeCell ref="G15:G17"/>
    <mergeCell ref="G18:G19"/>
    <mergeCell ref="H4:H5"/>
    <mergeCell ref="H11:H12"/>
    <mergeCell ref="H13:H14"/>
    <mergeCell ref="H15:H17"/>
    <mergeCell ref="H18:H19"/>
    <mergeCell ref="K11:K12"/>
    <mergeCell ref="K13:K14"/>
    <mergeCell ref="K15:K17"/>
    <mergeCell ref="K18:K19"/>
    <mergeCell ref="B4:F5"/>
    <mergeCell ref="I4:N5"/>
  </mergeCells>
  <conditionalFormatting sqref="B11">
    <cfRule type="duplicateValues" dxfId="0" priority="25"/>
    <cfRule type="duplicateValues" dxfId="0" priority="26"/>
  </conditionalFormatting>
  <conditionalFormatting sqref="B12">
    <cfRule type="duplicateValues" dxfId="0" priority="23"/>
    <cfRule type="duplicateValues" dxfId="0" priority="24"/>
  </conditionalFormatting>
  <conditionalFormatting sqref="B13">
    <cfRule type="duplicateValues" dxfId="0" priority="22"/>
    <cfRule type="duplicateValues" dxfId="0" priority="21"/>
  </conditionalFormatting>
  <conditionalFormatting sqref="B14">
    <cfRule type="duplicateValues" dxfId="0" priority="20"/>
    <cfRule type="duplicateValues" dxfId="0" priority="19"/>
  </conditionalFormatting>
  <conditionalFormatting sqref="B15">
    <cfRule type="duplicateValues" dxfId="0" priority="18"/>
    <cfRule type="duplicateValues" dxfId="0" priority="17"/>
  </conditionalFormatting>
  <conditionalFormatting sqref="B16">
    <cfRule type="duplicateValues" dxfId="0" priority="16"/>
    <cfRule type="duplicateValues" dxfId="0" priority="15"/>
  </conditionalFormatting>
  <conditionalFormatting sqref="B17">
    <cfRule type="duplicateValues" dxfId="0" priority="14"/>
    <cfRule type="duplicateValues" dxfId="0" priority="13"/>
  </conditionalFormatting>
  <conditionalFormatting sqref="B18">
    <cfRule type="duplicateValues" dxfId="0" priority="12"/>
    <cfRule type="duplicateValues" dxfId="0" priority="11"/>
  </conditionalFormatting>
  <conditionalFormatting sqref="B19">
    <cfRule type="duplicateValues" dxfId="0" priority="10"/>
    <cfRule type="duplicateValues" dxfId="0" priority="9"/>
  </conditionalFormatting>
  <conditionalFormatting sqref="B20">
    <cfRule type="duplicateValues" dxfId="0" priority="8"/>
    <cfRule type="duplicateValues" dxfId="0" priority="7"/>
  </conditionalFormatting>
  <conditionalFormatting sqref="B21">
    <cfRule type="duplicateValues" dxfId="0" priority="6"/>
    <cfRule type="duplicateValues" dxfId="0" priority="5"/>
  </conditionalFormatting>
  <conditionalFormatting sqref="B22">
    <cfRule type="duplicateValues" dxfId="0" priority="3"/>
    <cfRule type="duplicateValues" dxfId="0" priority="4"/>
  </conditionalFormatting>
  <conditionalFormatting sqref="B23">
    <cfRule type="duplicateValues" dxfId="0" priority="2"/>
    <cfRule type="duplicateValues" dxfId="0" priority="1"/>
  </conditionalFormatting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workbookViewId="0">
      <selection activeCell="C21" sqref="C21"/>
    </sheetView>
  </sheetViews>
  <sheetFormatPr defaultColWidth="9" defaultRowHeight="13.5"/>
  <cols>
    <col min="5" max="5" width="16"/>
    <col min="7" max="7" width="12.625"/>
  </cols>
  <sheetData>
    <row r="1" ht="20.25" spans="1:9">
      <c r="A1" s="1" t="s">
        <v>52</v>
      </c>
      <c r="B1" s="1" t="s">
        <v>24</v>
      </c>
      <c r="C1" s="1" t="s">
        <v>53</v>
      </c>
      <c r="D1" s="1" t="s">
        <v>54</v>
      </c>
      <c r="E1" s="1" t="s">
        <v>55</v>
      </c>
      <c r="F1" s="1" t="s">
        <v>56</v>
      </c>
      <c r="G1" s="1" t="s">
        <v>57</v>
      </c>
      <c r="H1" s="2" t="s">
        <v>58</v>
      </c>
      <c r="I1" s="2">
        <v>6000</v>
      </c>
    </row>
    <row r="2" spans="1:7">
      <c r="A2" s="3" t="s">
        <v>28</v>
      </c>
      <c r="B2" s="4">
        <v>1</v>
      </c>
      <c r="C2" s="5" t="s">
        <v>32</v>
      </c>
      <c r="D2" s="6">
        <v>10.5</v>
      </c>
      <c r="E2" s="7">
        <f>1/$I$1*46*46*46</f>
        <v>16.2226666666667</v>
      </c>
      <c r="F2" s="8">
        <f>D2*B2</f>
        <v>10.5</v>
      </c>
      <c r="G2" s="9">
        <f>E2*B2</f>
        <v>16.2226666666667</v>
      </c>
    </row>
    <row r="3" spans="1:7">
      <c r="A3" s="10"/>
      <c r="B3" s="11"/>
      <c r="C3" s="12"/>
      <c r="D3" s="13"/>
      <c r="E3" s="14"/>
      <c r="F3" s="8">
        <f t="shared" ref="F3:F14" si="0">D3*B3</f>
        <v>0</v>
      </c>
      <c r="G3" s="9">
        <f t="shared" ref="G3:G14" si="1">E3*B3</f>
        <v>0</v>
      </c>
    </row>
    <row r="4" spans="1:7">
      <c r="A4" s="15" t="s">
        <v>35</v>
      </c>
      <c r="B4" s="16">
        <v>1</v>
      </c>
      <c r="C4" s="5" t="s">
        <v>32</v>
      </c>
      <c r="D4" s="17">
        <v>10</v>
      </c>
      <c r="E4" s="7">
        <f>1/$I$1*46*46*46</f>
        <v>16.2226666666667</v>
      </c>
      <c r="F4" s="8">
        <f t="shared" si="0"/>
        <v>10</v>
      </c>
      <c r="G4" s="9">
        <f t="shared" si="1"/>
        <v>16.2226666666667</v>
      </c>
    </row>
    <row r="5" spans="1:7">
      <c r="A5" s="10"/>
      <c r="B5" s="11"/>
      <c r="C5" s="12"/>
      <c r="D5" s="13"/>
      <c r="E5" s="14"/>
      <c r="F5" s="8">
        <f t="shared" si="0"/>
        <v>0</v>
      </c>
      <c r="G5" s="9">
        <f t="shared" si="1"/>
        <v>0</v>
      </c>
    </row>
    <row r="6" spans="1:7">
      <c r="A6" s="3" t="s">
        <v>36</v>
      </c>
      <c r="B6" s="4">
        <v>1</v>
      </c>
      <c r="C6" s="5" t="s">
        <v>32</v>
      </c>
      <c r="D6" s="4">
        <v>10.3</v>
      </c>
      <c r="E6" s="7">
        <f>1/$I$1*46*46*46</f>
        <v>16.2226666666667</v>
      </c>
      <c r="F6" s="8">
        <f t="shared" si="0"/>
        <v>10.3</v>
      </c>
      <c r="G6" s="9">
        <f t="shared" si="1"/>
        <v>16.2226666666667</v>
      </c>
    </row>
    <row r="7" spans="1:7">
      <c r="A7" s="15"/>
      <c r="B7" s="16"/>
      <c r="C7" s="18"/>
      <c r="D7" s="16"/>
      <c r="E7" s="19"/>
      <c r="F7" s="8">
        <f t="shared" si="0"/>
        <v>0</v>
      </c>
      <c r="G7" s="9">
        <f t="shared" si="1"/>
        <v>0</v>
      </c>
    </row>
    <row r="8" spans="1:7">
      <c r="A8" s="10"/>
      <c r="B8" s="11"/>
      <c r="C8" s="12"/>
      <c r="D8" s="11"/>
      <c r="E8" s="14"/>
      <c r="F8" s="8">
        <f t="shared" si="0"/>
        <v>0</v>
      </c>
      <c r="G8" s="9">
        <f t="shared" si="1"/>
        <v>0</v>
      </c>
    </row>
    <row r="9" spans="1:7">
      <c r="A9" s="3" t="s">
        <v>39</v>
      </c>
      <c r="B9" s="4">
        <v>1</v>
      </c>
      <c r="C9" s="5" t="s">
        <v>40</v>
      </c>
      <c r="D9" s="4">
        <v>13.8</v>
      </c>
      <c r="E9" s="7">
        <f>1/$I$1*43*44*48</f>
        <v>15.136</v>
      </c>
      <c r="F9" s="8">
        <f t="shared" si="0"/>
        <v>13.8</v>
      </c>
      <c r="G9" s="9">
        <f t="shared" si="1"/>
        <v>15.136</v>
      </c>
    </row>
    <row r="10" spans="1:7">
      <c r="A10" s="10"/>
      <c r="B10" s="11"/>
      <c r="C10" s="12"/>
      <c r="D10" s="11"/>
      <c r="E10" s="14"/>
      <c r="F10" s="8">
        <f t="shared" si="0"/>
        <v>0</v>
      </c>
      <c r="G10" s="9">
        <f t="shared" si="1"/>
        <v>0</v>
      </c>
    </row>
    <row r="11" ht="14.25" spans="1:7">
      <c r="A11" s="20" t="s">
        <v>41</v>
      </c>
      <c r="B11" s="21">
        <v>1</v>
      </c>
      <c r="C11" s="22" t="s">
        <v>40</v>
      </c>
      <c r="D11" s="21">
        <v>9.5</v>
      </c>
      <c r="E11" s="23">
        <f>1/$I$1*43*44*48</f>
        <v>15.136</v>
      </c>
      <c r="F11" s="8">
        <f t="shared" si="0"/>
        <v>9.5</v>
      </c>
      <c r="G11" s="9">
        <f t="shared" si="1"/>
        <v>15.136</v>
      </c>
    </row>
    <row r="12" ht="14.25" spans="1:7">
      <c r="A12" s="20" t="s">
        <v>42</v>
      </c>
      <c r="B12" s="21">
        <v>3</v>
      </c>
      <c r="C12" s="22" t="s">
        <v>43</v>
      </c>
      <c r="D12" s="21">
        <v>11.6</v>
      </c>
      <c r="E12" s="23">
        <f>1/$I$1*33*35*46</f>
        <v>8.855</v>
      </c>
      <c r="F12" s="8">
        <f t="shared" si="0"/>
        <v>34.8</v>
      </c>
      <c r="G12" s="9">
        <f t="shared" si="1"/>
        <v>26.565</v>
      </c>
    </row>
    <row r="13" ht="14.25" spans="1:7">
      <c r="A13" s="20" t="s">
        <v>44</v>
      </c>
      <c r="B13" s="21">
        <v>2</v>
      </c>
      <c r="C13" s="22" t="s">
        <v>47</v>
      </c>
      <c r="D13" s="21">
        <v>14.8</v>
      </c>
      <c r="E13" s="23">
        <f>1/$I$1*32*43*52</f>
        <v>11.9253333333333</v>
      </c>
      <c r="F13" s="8">
        <f t="shared" si="0"/>
        <v>29.6</v>
      </c>
      <c r="G13" s="9">
        <f t="shared" si="1"/>
        <v>23.8506666666667</v>
      </c>
    </row>
    <row r="14" ht="14.25" spans="1:7">
      <c r="A14" s="20" t="s">
        <v>48</v>
      </c>
      <c r="B14" s="21">
        <v>2</v>
      </c>
      <c r="C14" s="22" t="s">
        <v>49</v>
      </c>
      <c r="D14" s="21">
        <v>18.7</v>
      </c>
      <c r="E14" s="23">
        <f>1/$I$1*42*45*50</f>
        <v>15.75</v>
      </c>
      <c r="F14" s="8">
        <f t="shared" si="0"/>
        <v>37.4</v>
      </c>
      <c r="G14" s="9">
        <f t="shared" si="1"/>
        <v>31.5</v>
      </c>
    </row>
    <row r="15" spans="1:7">
      <c r="A15" t="s">
        <v>59</v>
      </c>
      <c r="B15">
        <f>SUM(B2:B14)</f>
        <v>12</v>
      </c>
      <c r="F15">
        <f>SUM(F2:F14)</f>
        <v>155.9</v>
      </c>
      <c r="G15" s="24">
        <f>SUM(G2:G14)</f>
        <v>160.855666666667</v>
      </c>
    </row>
    <row r="16" spans="7:7">
      <c r="G16">
        <v>311</v>
      </c>
    </row>
  </sheetData>
  <mergeCells count="20">
    <mergeCell ref="A2:A3"/>
    <mergeCell ref="A4:A5"/>
    <mergeCell ref="A6:A8"/>
    <mergeCell ref="A9:A10"/>
    <mergeCell ref="B2:B3"/>
    <mergeCell ref="B4:B5"/>
    <mergeCell ref="B6:B8"/>
    <mergeCell ref="B9:B10"/>
    <mergeCell ref="C2:C3"/>
    <mergeCell ref="C4:C5"/>
    <mergeCell ref="C6:C8"/>
    <mergeCell ref="C9:C10"/>
    <mergeCell ref="D2:D3"/>
    <mergeCell ref="D4:D5"/>
    <mergeCell ref="D6:D8"/>
    <mergeCell ref="D9:D10"/>
    <mergeCell ref="E2:E3"/>
    <mergeCell ref="E4:E5"/>
    <mergeCell ref="E6:E8"/>
    <mergeCell ref="E9:E1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海运模板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陈可瀚</cp:lastModifiedBy>
  <dcterms:created xsi:type="dcterms:W3CDTF">2019-04-20T10:18:00Z</dcterms:created>
  <dcterms:modified xsi:type="dcterms:W3CDTF">2021-06-18T09:21:52Z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ICV">
    <vt:lpwstr>1F603CBE5C754388B19222E50CEA6C58</vt:lpwstr>
  </property>
</Properties>
</file>