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60" tabRatio="682" activeTab="1"/>
  </bookViews>
  <sheets>
    <sheet name="Sheet1" sheetId="1" r:id="rId1"/>
    <sheet name="商品价格" sheetId="12" r:id="rId2"/>
    <sheet name="产品采购链接" sheetId="10" r:id="rId3"/>
    <sheet name="CKH-CFSB-L-S3" sheetId="15" r:id="rId4"/>
    <sheet name="CKH-CFSB-R-S3" sheetId="14" r:id="rId5"/>
    <sheet name="CKH-CFSB-S2" sheetId="13" r:id="rId6"/>
    <sheet name="CKH-CFSB-S4" sheetId="2" r:id="rId7"/>
    <sheet name="CKH-QTDWDT-2" sheetId="11" r:id="rId8"/>
    <sheet name="CKH-HJJJ-S5" sheetId="3" r:id="rId9"/>
    <sheet name="CKH-HJXJQ-S-S3" sheetId="8" r:id="rId10"/>
    <sheet name="CKH-HJXJQ-2" sheetId="9" r:id="rId11"/>
    <sheet name="CKH-HJZMN-S-S3" sheetId="4" r:id="rId12"/>
    <sheet name="CKH-HJZMN-2" sheetId="5" r:id="rId13"/>
    <sheet name="CKH-HJDJQ-S-S4" sheetId="6" r:id="rId14"/>
    <sheet name="CKH-HJDJQ-S-S6" sheetId="7" r:id="rId15"/>
  </sheets>
  <calcPr calcId="144525"/>
</workbook>
</file>

<file path=xl/sharedStrings.xml><?xml version="1.0" encoding="utf-8"?>
<sst xmlns="http://schemas.openxmlformats.org/spreadsheetml/2006/main" count="355" uniqueCount="207">
  <si>
    <t>SKU</t>
  </si>
  <si>
    <t>标题</t>
  </si>
  <si>
    <t>UPC</t>
  </si>
  <si>
    <t>品牌</t>
  </si>
  <si>
    <t>关键词</t>
  </si>
  <si>
    <t>中文名称</t>
  </si>
  <si>
    <t>数量</t>
  </si>
  <si>
    <t>竞品链接</t>
  </si>
  <si>
    <t>CKH-CFSB-S4</t>
  </si>
  <si>
    <t>54mm Bottomless Portafilter Compatible For Breville 8 Series, Stainless Steel Coffee Espresso Machine Wood Handle With Two Cup Basket Filter Adjustable Distributor Leveler Dosing Ring Funnel, Set of 4</t>
  </si>
  <si>
    <t>Okydoky</t>
  </si>
  <si>
    <t>54mm Bottomless Breville Portafilter espresso accessories fellow tamper knock box sage barista express Naked Espresso Machine Basket Filter Adjustable Distributor Leveler Dosing Ring Funnel gift expresso makers for home Wood Handle Breville 8 Series Stainless Steel</t>
  </si>
  <si>
    <t>意式咖啡手柄+粉碗+接粉环+压粉器</t>
  </si>
  <si>
    <t>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t>
  </si>
  <si>
    <t>CKH-QTDWDT-2</t>
  </si>
  <si>
    <t>2-Pack Animal World Map Wall Stickers For Kids Room, Pre-cut Removable Wall Decal Peel and Stick Landmarks Large Playroom Bedroom</t>
  </si>
  <si>
    <t>World Map, Wall Decal, Wall Stickers</t>
  </si>
  <si>
    <t>动物世界地图*2</t>
  </si>
  <si>
    <t>https://www.amazon.com/HomeEvolution-Educational-Landmarks-Stickers-Nursery/dp/B01IXRAALK/ref=sr_1_4?dchild=1&amp;keywords=Animal+World+Map+Kids+Wall+Stickers&amp;qid=1606119790&amp;sr=8-4</t>
  </si>
  <si>
    <t>CKH-HJJJ-S5</t>
  </si>
  <si>
    <t>Wine Racks Countertop Wine Bottle Holder Table Top, 9 Bottle Freestanding Modern Geometric Black Metal With 2 Wine Aerator Pourer and Silicone Reusable Bottle Stoppers, Set of 5</t>
  </si>
  <si>
    <t>Wine Racks Countertop,  Wine Bottle Holder, Table Top</t>
  </si>
  <si>
    <t>酒架+2*亚克力倒酒器+2*塞子</t>
  </si>
  <si>
    <t>https://www.amazon.com/Countertop-Wine-Rack-Assembly-Required/dp/B07Q4X8BJY/ref=zg_bs_2474049011_4?_encoding=UTF8&amp;psc=1&amp;refRID=BZJGVQAYX3CS2S07BB0N</t>
  </si>
  <si>
    <t>CKH-HJZMN-S-S3</t>
  </si>
  <si>
    <t>Woodpecker Wine Aerator Pourer, Premium Wine Accessories Decanter Spout Aerating Wine Instantly Gift Box, With 2 Silicone Reusable Wine Bottle Stoppers, Set of 3</t>
  </si>
  <si>
    <t>Wine Aerator Pourer, Wine Accessories, Decanter, Gift</t>
  </si>
  <si>
    <t>啄木鸟倒酒器+2*塞子</t>
  </si>
  <si>
    <t>https://www.amazon.com/Vintorio-Wine-Aerator-Pourer-Aerating/dp/B00T1F5CSU/ref=zg_bs_678498011_1?_encoding=UTF8&amp;psc=1&amp;refRID=VXCHSJEWB0PP5EGE18T4</t>
  </si>
  <si>
    <t>CKH-HJZMN-2</t>
  </si>
  <si>
    <t>2-Pack Woodpecker Wine Aerator Pourer, Premium Wine Accessories Decanter Spout Aerating Wine Instantly Gift Box</t>
  </si>
  <si>
    <t>2*啄木鸟倒酒器</t>
  </si>
  <si>
    <t>CKH-HJDJQ-S-S4</t>
  </si>
  <si>
    <t>2 Acrylic Wine Aerator Pourer, Premium Decanter Spout Wine Accessories Aerating Wine Instantly, 2 Silicone Reusable Wine Bottle Stoppers, Set of 4</t>
  </si>
  <si>
    <t>2*亚克力倒酒器+2*塞子</t>
  </si>
  <si>
    <t>https://www.amazon.com/Wine-Aerator-Pourer-2-pack-Decanter/dp/B014RS9NQ2/ref=zg_bs_678498011_11?_encoding=UTF8&amp;psc=1&amp;refRID=VXCHSJEWB0PP5EGE18T4</t>
  </si>
  <si>
    <t>CKH-HJDJQ-S-S6</t>
  </si>
  <si>
    <t>4 Acrylic Wine Aerator Pourer, Premium Decanter Spout Wine Accessories Aerating Wine Instantly, 2 Silicone Reusable Wine Bottle Stoppers, Set of 6</t>
  </si>
  <si>
    <t>4*亚克力倒酒器+2*塞子</t>
  </si>
  <si>
    <t>CKH-HJDJQ-4</t>
  </si>
  <si>
    <t>4-Pack Acrylic Wine Aerator Pourer, Premium Decanter Spout Wine Accessories Aerating Wine Instantly</t>
  </si>
  <si>
    <t>4*亚克力倒酒器</t>
  </si>
  <si>
    <t>CKH-HJDJQ-6</t>
  </si>
  <si>
    <t>Acrylic Wine Aerator Pourer, Premium Decanter Spout Wine Accessories Aerating Wine Instantly, 6-Pack</t>
  </si>
  <si>
    <t>6*亚克力倒酒器</t>
  </si>
  <si>
    <t>CKH-HJXJQ-S-S3</t>
  </si>
  <si>
    <t>Premium Wine Aerator Pourer Wine Accessories Decanter Aerating Wine Instantly, With Filter Base Travel Bag Gift Box Set, With 2 Silicone Reusable Wine Bottle Stoppers, Set of 3</t>
  </si>
  <si>
    <t>快速醒酒器+2*塞子</t>
  </si>
  <si>
    <t>https://www.amazon.com/Vinturi-V1010-Essential-Decanter-Enhanced/dp/B000UPOJ5W/ref=zg_bs_678498011_7?_encoding=UTF8&amp;psc=1&amp;refRID=VXCHSJEWB0PP5EGE18T4</t>
  </si>
  <si>
    <t>CKH-HJXJQ-2</t>
  </si>
  <si>
    <t>2-Pack Premium Wine Aerator Pourer Wine Accessories Decanter Aerating Wine Instantly, With Filter Base Travel Bag Gift Box Set</t>
  </si>
  <si>
    <t>2*快速醒酒器</t>
  </si>
  <si>
    <t>CKH-LPJ-2</t>
  </si>
  <si>
    <t>2-Pack Chamois Cloth for Car 35''x 24'' Fast Drying Pad Towel Natural Shammy Towel Real Leather Sheepskin Washing Cloth Cleaning Towel Car and Precision Instruments Multipurpose Wipes</t>
  </si>
  <si>
    <t>Chamois Cloth For Car, Shammy Cloth</t>
  </si>
  <si>
    <t>2*鹿皮巾</t>
  </si>
  <si>
    <t>https://www.amazon.com/Chamois-Cloth-Car-Natural-Cleaning/dp/B083XCLGQL/ref=sr_1_12?dchild=1&amp;keywords=chamois+towel&amp;qid=1613986229&amp;sr=8-12</t>
  </si>
  <si>
    <t>CKH-RMD121212-6</t>
  </si>
  <si>
    <t>6-Pack 12"x12" Cork Boards for Walls Tiles 1/2" Thick Square Bulletin Boards Mini Wall with 50 Push Pins Ultra Strong Self-Adhesive  Backing Corkboards Frameless for Office, School and Home</t>
  </si>
  <si>
    <t xml:space="preserve"> Cork Boards for Walls, Bulletin Board</t>
  </si>
  <si>
    <t>6*12in软木垫 12mm厚</t>
  </si>
  <si>
    <t>https://www.amazon.com/SUNGIFT-Cork-Board-x12-Self-Adhesive/dp/B08CX72SMM/ref=sr_1_1?dchild=1&amp;m=A2FH85Q4XLX9O4&amp;marketplaceID=ATVPDKIKX0DER&amp;qid=1615790913&amp;s=merchant-items&amp;sr=1-1&amp;th=1</t>
  </si>
  <si>
    <t>CKH-RMD17812-6</t>
  </si>
  <si>
    <t>6-Pack 17"x8" Cork Boards for Walls Tiles 1/2" Thick Bulletin Boards Mini Wall with 50 Push Pins Ultra Strong Self-Adhesive  Backing Corkboards Frameless for Office, School and Home</t>
  </si>
  <si>
    <t>6*17inX8in软木垫 12mm厚</t>
  </si>
  <si>
    <t>https://www.amazon.com/dp/B08P5HR4WJ/ref=sspa_dk_detail_2?psc=1&amp;smid=A2FH85Q4XLX9O4&amp;spLa=ZW5jcnlwdGVkUXVhbGlmaWVyPUEzODhBSFQwTExSRDRUJmVuY3J5cHRlZElkPUEwNDAyNzUxM0FMUU1YMVkzTVNIMiZlbmNyeXB0ZWRBZElkPUEwMTk4NTM5MkJESlQ3M1U0VDlOQyZ3aWRnZXROYW1lPXNwX2RldGFpbDImYWN0aW9uPWNsaWNrUmVkaXJlY3QmZG9Ob3RMb2dDbGljaz10cnVl</t>
  </si>
  <si>
    <t>CKH-RMD50168-1</t>
  </si>
  <si>
    <t>50"x16" Cork Boards Roll for Walls 5/16"/8mm Ultra Thick Big Bulletin Boards Mini Wall with 50 Push Pins Ultra Strong Self-Adhesive  Backing Corkboards Strips Frameless for Office, School and Home</t>
  </si>
  <si>
    <t xml:space="preserve"> Cork Boards for Walls, Bulletin Board Roll</t>
  </si>
  <si>
    <t>1*50inX16in软木垫卷8mm厚</t>
  </si>
  <si>
    <t>https://www.amazon.com/SUNGIFT-Cork-Board-Roll-Thick/dp/B08T5W5MJK/ref=sr_1_10?dchild=1&amp;m=A2FH85Q4XLX9O4&amp;marketplaceID=ATVPDKIKX0DER&amp;qid=1615790913&amp;s=merchant-items&amp;sr=1-10</t>
  </si>
  <si>
    <t>CKH-FHWJX-1</t>
  </si>
  <si>
    <t>MASSAM Fireproof Document Box File Organizer Filing Cabinet with Velcro Lid Waterproof Collapsible Storage Box for Important Papers/Letter/Legal Folder Storage Safe Portable with Handle and Straps for Home Office</t>
  </si>
  <si>
    <t>Filing Cabinet, Fireproof Box, Document Organizer</t>
  </si>
  <si>
    <t>防火文件箱</t>
  </si>
  <si>
    <t>https://www.amazon.com/DocSafe-Fireproof-Organizer-Collapsible-Document/dp/B08PKRHLCF/ref=sr_1_1?dchild=1&amp;m=A86I1R4ST8WRT&amp;marketplaceID=ATVPDKIKX0DER&amp;qid=1614743764&amp;s=merchant-items&amp;sr=1-1</t>
  </si>
  <si>
    <t>https://www.amazon.com/ROLOWAY-Fireproof-Organizer-Collapsible-Resistant/dp/B08KZQY3DR/ref=pd_di_sccai_1?pd_rd_w=KaP0g&amp;pf_rd_p=c9443270-b914-4430-a90b-72e3e7e784e0&amp;pf_rd_r=RKBFG2TR65X1SM1FR5B7&amp;pd_rd_r=ec383001-daae-480e-8935-53f903aaa510&amp;pd_rd_wg=6o7yB&amp;pd_rd_i=B08KZQY3DR&amp;psc=1</t>
  </si>
  <si>
    <t>CKH-CFSB-S2</t>
  </si>
  <si>
    <t>54mm Bottomless Portafilter Compatible For Breville 8 Series, Stainless Steel Coffee Espresso Machine Wood Handle With Two Cup Basket Filter, Set of 2</t>
  </si>
  <si>
    <t>意式咖啡手柄+粉碗</t>
  </si>
  <si>
    <t>CKH-CFSB-R-S3</t>
  </si>
  <si>
    <t>54mm Bottomless Portafilter Compatible For Breville 8 Series, Stainless Steel Coffee Espresso Machine Wood Handle With Two Cup Basket Filter Dosing Ring Funnel, Set of 3</t>
  </si>
  <si>
    <t>意式咖啡手柄+粉碗+接粉环</t>
  </si>
  <si>
    <t>CKH-CFSB-L-S3</t>
  </si>
  <si>
    <t>54mm Bottomless Portafilter Compatible For Breville 8 Series, Stainless Steel Coffee Espresso Machine Wood Handle With Two Cup Basket Filter Adjustable Distributor Leveler, Set of 3</t>
  </si>
  <si>
    <t>意式咖啡手柄+粉碗+压粉器</t>
  </si>
  <si>
    <t>CKH-CFSB-SM-S4</t>
  </si>
  <si>
    <t>54mm Bottomless Portafilter For Breville 8 Series, Stainless Steel Coffee Espresso Machine Wood Handle With Two Cup Basket Filter Dosing Ring Funnel Adjustable Distributor Leveler 2 Sides, Set of 4</t>
  </si>
  <si>
    <t>CKH-CFSB-YSM-S4</t>
  </si>
  <si>
    <t>54mm Bottomless Portafilter For Breville 8 Series, Stainless Steel Coffee Espresso Machine Wood Handle, Two Cup Basket Filter Dosing Ring Funnel Adjustable Distributor Leveler 2 Sides Silver, Set of 4</t>
  </si>
  <si>
    <t>CKH-CFSB-S4-CA</t>
  </si>
  <si>
    <t>54mm Bottomless Portafilter Compatible For Breville 8 Series, Stainless Steel Coffee Espresso Machine Wood Handle With Two Cup Basket Filter Adjustable Distributor Leveler Dosing Ring Funnel, Set of 4 CA</t>
  </si>
  <si>
    <t>Bottomless Portafilter, Breville Espresso Machine, Distributor</t>
  </si>
  <si>
    <t>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0ZQ==</t>
  </si>
  <si>
    <t>CKH-CFSB-S2-CA</t>
  </si>
  <si>
    <t>54mm Bottomless Portafilter Compatible For Breville 8 Series, Stainless Steel Coffee Espresso Machine Wood Handle With Two Cup Basket Filter, Set of 2 CA</t>
  </si>
  <si>
    <t>CKH-CFSB-R-S3-CA</t>
  </si>
  <si>
    <t>54mm Bottomless Portafilter Compatible For Breville 8 Series, Stainless Steel Coffee Espresso Machine Wood Handle With Two Cup Basket Filter Dosing Ring Funnel, Set of 3 CA</t>
  </si>
  <si>
    <t>CKH-CFSB-L-S3-CA</t>
  </si>
  <si>
    <t>54mm Bottomless Portafilter Compatible For Breville 8 Series, Stainless Steel Coffee Espresso Machine Wood Handle With Two Cup Basket Filter Adjustable Distributor Leveler, Set of 3 CA</t>
  </si>
  <si>
    <t>产品图片</t>
  </si>
  <si>
    <t>产品名称</t>
  </si>
  <si>
    <t>亚马逊价格（USD)</t>
  </si>
  <si>
    <t>1688价格(RMB)</t>
  </si>
  <si>
    <t>包装尺寸</t>
  </si>
  <si>
    <t>重量lb/个</t>
  </si>
  <si>
    <t>佣金比例</t>
  </si>
  <si>
    <t>汇率</t>
  </si>
  <si>
    <t>运费+佣金</t>
  </si>
  <si>
    <t>扣除运费+佣金利润（USD)</t>
  </si>
  <si>
    <t>利润（RMB）</t>
  </si>
  <si>
    <t>毛利率</t>
  </si>
  <si>
    <t>动物世界地图</t>
  </si>
  <si>
    <t>大</t>
  </si>
  <si>
    <t>无底意式咖啡手柄</t>
  </si>
  <si>
    <t>无底咖啡手柄+布粉器</t>
  </si>
  <si>
    <t>无底咖啡手柄+接粉圈</t>
  </si>
  <si>
    <t>无底咖啡手柄+滤网</t>
  </si>
  <si>
    <t>红酒架</t>
  </si>
  <si>
    <t>小</t>
  </si>
  <si>
    <t>无底意式咖啡手柄(双面)</t>
  </si>
  <si>
    <t>包料尺寸</t>
  </si>
  <si>
    <t>产品1价格</t>
  </si>
  <si>
    <t>产品1链接</t>
  </si>
  <si>
    <t>产品2价格</t>
  </si>
  <si>
    <t>产品2链接</t>
  </si>
  <si>
    <t>产品3价格</t>
  </si>
  <si>
    <t>产品3链接</t>
  </si>
  <si>
    <t>产品4价格</t>
  </si>
  <si>
    <t>产品4链接</t>
  </si>
  <si>
    <t>产品5价格</t>
  </si>
  <si>
    <t>产品5链接</t>
  </si>
  <si>
    <t>产品6价格</t>
  </si>
  <si>
    <t>产品6链接</t>
  </si>
  <si>
    <t>磨砂袋：22X30</t>
  </si>
  <si>
    <t>手柄：120
（54mm-含粉碗-E款全木红酸枝）</t>
  </si>
  <si>
    <t>https://detail.1688.com/offer/621858681362.html?spm=a360q.8274423.0.0.49c84c9aQa9hW1</t>
  </si>
  <si>
    <t>接粉环：34
（54mm大尺寸）</t>
  </si>
  <si>
    <t>https://detail.1688.com/offer/624911776152.html?spm=a360q.8274423.0.0.29254c9a0ZoaJq</t>
  </si>
  <si>
    <t>布粉器：38
（单头布粉器53mm）</t>
  </si>
  <si>
    <t>https://detail.1688.com/offer/626307006110.html?spm=a360q.8274423.0.0.29254c9a0ZoaJq</t>
  </si>
  <si>
    <t>____</t>
  </si>
  <si>
    <t>6.5X2+1</t>
  </si>
  <si>
    <t>https://detail.1688.com/offer/607649347774.html?spm=a360q.8274423.0.0.3b474c9aFWFGZI</t>
  </si>
  <si>
    <t>酒架：23+1.5
（黑色）</t>
  </si>
  <si>
    <t>https://detail.1688.com/offer/613941487336.html?spm=a360q.8274423.0.0.64994c9aBkif0K</t>
  </si>
  <si>
    <t>倒酒器：1.5</t>
  </si>
  <si>
    <t>https://detail.1688.com/offer/553767683036.html?spm=a360q.8274423.0.0.64994c9aBkif0K</t>
  </si>
  <si>
    <t>酒塞：1.5
（红 黑）</t>
  </si>
  <si>
    <t>https://detail.1688.com/offer/550544206197.html?spm=a360q.8274423.0.0.64994c9aBkif0K</t>
  </si>
  <si>
    <t>磨砂袋：15X25</t>
  </si>
  <si>
    <t>啄木鸟倒酒器：11</t>
  </si>
  <si>
    <t>https://detail.1688.com/offer/536352149638.html?spm=a360q.8274423.0.0.6d2a4c9a4F4qK1</t>
  </si>
  <si>
    <t>磨砂袋：20X25</t>
  </si>
  <si>
    <t>飞机盒：15X10X4</t>
  </si>
  <si>
    <t>快速醒酒器：18</t>
  </si>
  <si>
    <t>https://detail.1688.com/offer/536276946154.html?spm=a360q.8274423.0.0.6d2a4c9a4F4qK1</t>
  </si>
  <si>
    <t>磨砂袋：25X35</t>
  </si>
  <si>
    <t>This 54mm Bottomless Portafilter compatible for Breville / Sage Barista Series BES880, BES878, BES875, BES870, BES840, BES810, BES500, Barista Express, Barista Touch, Barista Pro, Infuser, Duo Temp pro.</t>
  </si>
  <si>
    <t>With this bottomless portafilter, you'll be able to see the extraction in real time to understand if you're doing the grinding, tamping and distribution perfectly. Helps you to correct extraction problems more easily and efficiently.</t>
  </si>
  <si>
    <t>Made of high quality food grade stainless steel and solid wood; the wood grain of the handle looks beautiful and it is well polished and comfortable to hold. Easy to use and clean.</t>
  </si>
  <si>
    <t>With things you might need. Two cup basket filter and three angles distributor are ALL INCLUDED! They are compatible with each other.</t>
  </si>
  <si>
    <t> All handles are made of 100% natural wood. Due to natural variations, handle wood grain and color may slightly vary from photos.</t>
  </si>
  <si>
    <t>Made of fine quality material, practical, easy to operate and use, has a long service life. You'll be able to see the extraction in real time to understand if you're doing the grinding, tamping and distribution perfectly.
Specifications:
Material: stainless steel+wood
Color: silver+brown
Shape: 3-ear type
Portafilter size: 215 * 54 * 35mm / 8.5 * 2.1 * 1.4in
Distributor size: 53 * 30 + 6mm / 2.1 * 1.2 + 0.24in
Package size: 230 * 175 * 50mm / 9.1 * 6.9 * 2.0in
Package weight: 952g / 33.6ounce
Packing List:
1 * Coffee Bottomless Portafilter
1 * Two Cup Basket
1 * Three Angles Distributor</t>
  </si>
  <si>
    <t>With things you might need. Two cup basket filter and dosing Ring are ALL INCLUDED! They are compatible with each other.</t>
  </si>
  <si>
    <t>Made of fine quality material, practical, easy to operate and use, has a long service life. You'll be able to see the extraction in real time to understand if you're doing the grinding, tamping and distribution perfectly.
Specifications:
Material: stainless steel+wood
Color: silver+brown
Shape: 3-ear type
Portafilter size: 215 * 54 * 35mm / 8.5 * 2.1 * 1.4in
Dosing Ring size: 54 * 75 * 20mm / 2.1 * 3.0 * 0.8in
Package size: 230 * 175 * 50mm / 9.1 * 6.9 * 2.0in
Package weight: 952g / 33.6ounce
Packing List:
1 * Coffee Bottomless Portafilter
1 * Two Cup Basket
1 * Dosing Ring</t>
  </si>
  <si>
    <t>With two cup basket filter compatible with the handle. The basket is well made with good stainless steel and high quality.</t>
  </si>
  <si>
    <t>Made of fine quality material, practical, easy to operate and use, has a long service life. You'll be able to see the extraction in real time to understand if you're doing the grinding, tamping and distribution perfectly.
Specifications:
Material: stainless steel+wood
Color: silver+brown
Shape: 3-ear type
Portafilter size: 215 * 54 * 35mm / 8.5 * 2.1 * 1.4in
Package size: 230 * 175 * 50mm / 9.1 * 6.9 * 2.0in
Package weight: 952g / 33.6ounce
Packing List:
1 * Coffee Bottomless Portafilter
1 * Two Cup Basket</t>
  </si>
  <si>
    <t>With things you might need. Two cup basket filter, three angles distributor and dosing Ring are ALL INCLUDED! They are compatible with each other.</t>
  </si>
  <si>
    <t>All handles are made of 100% natural wood. Due to natural variations, handle wood grain and color may slightly vary from photos.</t>
  </si>
  <si>
    <t>Made of fine quality material, practical, easy to operate and use, has a long service life. You'll be able to see the extraction in real time to understand if you're doing the grinding, tamping and distribution perfectly.
Specifications:
Material: stainless steel+wood
Color: silver+brown
Shape: 3-ear type
Portafilter size: 215 * 54 * 35mm / 8.5 * 2.1 * 1.4in
Distributor size: 53 * 30 + 6mm / 2.1 * 1.2 + 0.24in
Dosing Ring size: 54 * 75 * 20mm / 2.1 * 3.0 * 0.8in
Package size: 230 * 175 * 50mm / 9.1 * 6.9 * 2.0in
Package weight: 952g / 33.6ounce
Packing List:
1 * Coffee Bottomless Portafilter
1 * Two Cup Basket
1 * Three Angles Distributor
1 * Dosing Ring</t>
  </si>
  <si>
    <t>Educational and fun Animal World Map for kids. Let your children discover the world with our Animal World Map, notable animals are represented on each of the continents, it is a great educational tool. Perfect gift for small children</t>
  </si>
  <si>
    <t>Play and learn. What animals live in Antarctica? Where does Panda live? Take a trip around the world and learn more about its animal inhabitants with the Animal World Map wall decal. It gives your home a fresh look and creates a relaxing atmosphere</t>
  </si>
  <si>
    <t>Easy to use. Pre-cut design, just take it out and stick to the wall. No cut needed to apply. No cut on big continents easier to get a good effect. You will receive 2 sets, you can get 2 maps or get 1 for spare in case one get damaged. Make sure apply to a clean, smooth, flat and solid wall.</t>
  </si>
  <si>
    <t>Add colours without painting. Decorate your room instantly. Bring colour and life into your room without the hassle of painting and cleaning. You can easily peel it off to get a clean wall when you want a new decoration.</t>
  </si>
  <si>
    <t>You will receive 2 sets in one roll. Each set have 2 sheet(45cm*60cm/17.7in*23.6in). Finish size is approximately 100cm/39in wide and 75cm/30in high.</t>
  </si>
  <si>
    <t>Make your kids' room really stand out! The colorful decals assemble easily with pre-cut elements. The animal world map will be a fantastic way for your family to decorate your children's classroom, nursery or bedroom play area! And it's a great chance to teach your child about various states, oceans and creatures! You will receive 2 sets, you can get 2 maps or get 1 for spare in case one get damaged. It is high quality and a perfect gift.
Material: Transparent Film (Pre-cut elements, Water-borne Adhesive, Fine Quality Film)
Dimensions:
Comes in 2 sets, 4 sheets in total
Each set have 2 sheets of 24" x 17" (60cm X 45cm) stickers.
The approximately overall size: 39" x 30" (100cm X 75cm)
For Best Results:
Before application, always check that the surface is flat, dry and dust-free.
Apply onto smooth and clean surfaces. Do not apply onto freshly painted or papered walls.
May not work on heavily textured surfaces. Test in an inconspicuous area before applying to wallpaper or other delicate surfaces.
Keep away from cribs and out of reach of young children to prevent choking hazard.
Animals World Map Peel and Stick Decals are Fast and Fun
Easily positioned as often as you like.
Educational fun World Map for kids with 7 continents and 4 oceans.
Let your children discover the world with our Animal World Map. Notable animals are represented on each of the continents, it is a great educational tool.
Animal World Map Decals for playroom will become not just a study of the continents, but also a good help for expanding the wildlife knowledge. Children love to view pictures, especially if the pictures are bright, beautiful, and different!</t>
  </si>
  <si>
    <t>It effectively keeps corks from drying out, shrinking, and prematurely oxidizing those deliciously fermented grapes. 2 additional slots on top for oversized Champagne bottle or Prosecco bottle, pinot noir bottles in our house or a small apartment.</t>
  </si>
  <si>
    <t>Space saving design. The size is small but enough capacity fro 9 Bottles. It will fit small spaces and small gatherings, like kitchen countertop, dining table, book-shelf, fireplace mantel, bar or wine cellar etc.</t>
  </si>
  <si>
    <t>Smooth finish and assemble-free. It is made of iron durable materials. You can move this small wine racks countertop anywhere. You also can clean it easily comparing with wooden materials.</t>
  </si>
  <si>
    <t>Free standing. With the wine rack’s free standing display, you can place it on a counter top, a table, or anywhere that best suits your home.</t>
  </si>
  <si>
    <t>Bye 1 get 4 for FREE. You can get 2 wine pourers and 2 wine stoppers for FREE!   A great gift for wine lovers.</t>
  </si>
  <si>
    <t>9 bottle metal wine rack is perfect for both regular and oversized bottles. If you have an impressive wine collection, this is a clever space-saving solution that’s as practical as it is attractive. The freestanding design means it’ll be a stylish addition to any kitchen countertop or home bar. The assemble free design make it easy to use. 
Bye 1 get 4 for fREE. You can get 2 wine pourers and 2 wine stoppers for FREE!
1. DIMENSIONS - 13.6"L x 7.3"D x 6.8"H. Holds all standard size and oversized wine bottles.
2. Safe To Use - Stack up to 7- 9 full sized wine bottles.
3. Fits Any Room Or Decor - Whether you want a rustic wine rack, modern or industrial wine rack, this wine storage rack fits anywhere in your home! It can serve as a dining room, living room, bar, cabinet or kitchen wine rack.
4. Compact Design - Frame in a brushed black finish is both practical and modern, can be long-lasting beauty even under rigorous use.
5. Scratch Resistant And Super Strong - Most metal wine bottle holders are coated with paint which leads to an uneven finish, chips and rust. Our metal wine racks are powder coated giving a smooth, even finish all over which looks and feels great.</t>
  </si>
  <si>
    <t>Aerate your wine instantly. The premium wine aerator pourer has a large aerating chamber and air intake system that utilizes the Bernoulli Effect to infuse your wine with the just right amount of oxygen. Wake your wine by simply pouring yourself a glass!</t>
  </si>
  <si>
    <r>
      <rPr>
        <sz val="11"/>
        <color rgb="FF111111"/>
        <rFont val="Arial"/>
        <charset val="134"/>
      </rPr>
      <t>Perfect Gift. This premium wine aerator pourer will add a level of refinement to your entire wine drinking experience</t>
    </r>
    <r>
      <rPr>
        <sz val="11"/>
        <color rgb="FF111111"/>
        <rFont val="微软雅黑"/>
        <charset val="134"/>
      </rPr>
      <t xml:space="preserve">. Have a beautiful gift box. Get 2 well made silicon wine stoppers for FREE. </t>
    </r>
    <r>
      <rPr>
        <sz val="11"/>
        <color rgb="FF111111"/>
        <rFont val="Arial"/>
        <charset val="134"/>
      </rPr>
      <t>It will make an ideal gift for all wine lovers.</t>
    </r>
  </si>
  <si>
    <t>With the stainless steel filter for dregs, gives you a clean and aerated wine. A free standing base is also included for display or storage. Looks beautiful too, can also decorate your home.</t>
  </si>
  <si>
    <t>Easy to clean. Simply clean with running water. The premiumwine pourer are made of high quality acrylic material. Keep your pourer and wine CLEAN and SAFE.</t>
  </si>
  <si>
    <t>Really light weight and easy to carry. Also have a flannelette bag for you to carry it out and for protection. If you go outdoor or to a party or anywhere else, when you don’t have time and all the big equipment to aerate your wine. This wine aerator pourer will be your best choice.</t>
  </si>
  <si>
    <t>Features：
This red wine aerator can quick aeration, allowing you to taste wine with better taste in seconds.
Red wine aerator principle is simple. With the Bernoulli Effect, wine aerator mix more air with wine quicker and more efficient, can quickly wake up the red wine.
The wine pourer is equipped with a filter to stop any dregs such as cork fragments. And a drip-free base for display or storige.
The red wine pouring device is packed in a perfect gift box, including a synthetic velveteen storige bag. It is a perfect gift for wine lovers.
Get 2 wine stoppers for FREE! Wine stoppers can keep your wine well isolated and keep the tast for more days.
The wine aerator you need：
When you open a bottle of fine wine, do you pour directly into a glass and start drinking? Do you always feel that the taste is not pure? Do you always feel that wine tastes astringent? It’s not that wine is not good enough, you need a quick red wine aerator。
What are you waiting for? Don't you want to taste more mellow wine? The wine aerator can give you more flavor and batter body without waiting. It will surely give you unexpected surprises!
Wine aerator size: 220 * 80 * 75mm / 8.7 * 3.1 * 3.0in
Package size: 220 * 80 * 75mm / 8.7 * 3.1 * 3.0in
Package weight: 428g / 15.1ounce
Packing List:
1 * Wine Aerator
1 * Stainless Steel Filter
1 * Synthetic Velveteen Bag
1 * Display Base
2 * Wine stoppers</t>
  </si>
  <si>
    <r>
      <rPr>
        <sz val="11"/>
        <color rgb="FF111111"/>
        <rFont val="Arial"/>
        <charset val="134"/>
      </rPr>
      <t>Perfect Gift. This premium wine aerator pourer will add a level of refinement to your entire wine drinking experience</t>
    </r>
    <r>
      <rPr>
        <sz val="11"/>
        <color rgb="FF111111"/>
        <rFont val="微软雅黑"/>
        <charset val="134"/>
      </rPr>
      <t xml:space="preserve">. Have a beautiful gift box. You will get 2 pourers for your own use or for gift. </t>
    </r>
    <r>
      <rPr>
        <sz val="11"/>
        <color rgb="FF111111"/>
        <rFont val="Arial"/>
        <charset val="134"/>
      </rPr>
      <t>It will make an ideal gift for all wine lovers.</t>
    </r>
  </si>
  <si>
    <t>Features：
This red wine aerator can quick aeration, allowing you to taste wine with better taste in seconds.
Red wine aerator principle is simple. With the Bernoulli Effect, wine aerator mix more air with wine quicker and more efficient, can quickly wake up the red wine.
The wine pourer is equipped with a filter to stop any dregs such as cork fragments. And a drip-free base for display or storige.
The red wine pouring device is packed in a perfect gift box, including a synthetic velveteen storige bag. It is a perfect gift for wine lovers.
You will get 2 sets pourers for your own use or for gift.
The wine aerator you need：
When you open a bottle of fine wine, do you pour directly into a glass and start drinking? Do you always feel that the taste is not pure? Do you always feel that wine tastes astringent? It’s not that wine is not good enough, you need a quick red wine aerator。
What are you waiting for? Don't you want to taste more mellow wine? The wine aerator can give you more flavor and batter body without waiting. It will surely give you unexpected surprises!
Wine aerator size: 220 * 80 * 75mm / 8.7 * 3.1 * 3.0in
Package size: 225 * 160 * 80mm / 8.9 * 6.3 * 3.1in
Package weight: 840g / 29.6ounce
Packing List:
2 * Wine Aerator
2 * Stainless Steel Filter
2 * Synthetic Velveteen Bag
2 * Display Base</t>
  </si>
  <si>
    <t>Aerate your wine instantly. The wine aerator pourer has a large aerating chamber and air intake system that utilizes the Bernoulli Effect to infuse your wine with the just right amount of oxygen. Wake your wine by simply pouring yourself a glass!</t>
  </si>
  <si>
    <r>
      <rPr>
        <sz val="11"/>
        <color rgb="FF111111"/>
        <rFont val="Arial"/>
        <charset val="134"/>
      </rPr>
      <t>Perfect Gift. This wine aerator pourer will add a level of refinement to your entire wine drinking experience</t>
    </r>
    <r>
      <rPr>
        <sz val="11"/>
        <color rgb="FF111111"/>
        <rFont val="微软雅黑"/>
        <charset val="134"/>
      </rPr>
      <t xml:space="preserve">. A beautiful gift box for storage and display. Get 2 well made silicon wine stoppers for FREE. </t>
    </r>
    <r>
      <rPr>
        <sz val="11"/>
        <color rgb="FF111111"/>
        <rFont val="Arial"/>
        <charset val="134"/>
      </rPr>
      <t>It will make an ideal gift for all wine lovers.</t>
    </r>
  </si>
  <si>
    <t>Leak free design. The rubber stopper is tapered and ribbed to create a leak-free seal for wine bottles of all sizes and the acrylic pour spout is notched and ergonomically slanted for easy drip-less pouring.</t>
  </si>
  <si>
    <t>Easy to clean. The aerator can be disassembled and run under water for effortless cleaning. The wine pourer are made of high quality acrylic material. Keep your pourer and wine CLEAN and SAFE.</t>
  </si>
  <si>
    <t>Really light weight and easy to carry. You can disassemble and put it in the gift box. It is small, you can even put it in your pocket. If you go outdoor or to a party or anywhere else, when you don’t have time and all the big equipment to aerate your wine. This wine aerator pourer will be your best choice.</t>
  </si>
  <si>
    <t>Features：
This red wine aerator can quick aeration, allowing you to taste wine with better taste in seconds.
Red wine aerator principle is simple. With the Bernoulli Effect, wine aerator mix more air with wine quicker and more efficient, can quickly wake up the red wine.
The red wine pouring device is packed in a beautiful gift box for display or storige. It is a perfect gift for wine lovers.
Get 2 wine stoppers for FREE! Wine stoppers can keep your wine well isolated and keep the tast for more days.
The wine aerator you need：
When you open a bottle of fine wine, do you pour directly into a glass and start drinking? Do you always feel that the taste is not pure? Do you always feel that wine tastes astringent? It’s not that wine is not good enough, you need a quick red wine aerator。
What are you waiting for? Don't you want to taste more mellow wine? The wine aerator can give you more flavor and batter body without waiting. It will surely give you unexpected surprises!
Wine aerator size: 160 * 70 * 45mm / 6.3 * 2.8 * 1.8in
Package size: 180 * 70 * 45mm / 7.1 * 2.8 * 1.8in
Package weight: 162g / 5.7ounce
Packing List:
1 * Wine Aerator
2 * Wine stoppers</t>
  </si>
  <si>
    <r>
      <rPr>
        <sz val="11"/>
        <rFont val="Arial"/>
        <charset val="134"/>
      </rPr>
      <t>Perfect Gift. This wine aerator pourer will add a level of refinement to your entire wine drinking experience</t>
    </r>
    <r>
      <rPr>
        <sz val="11"/>
        <rFont val="微软雅黑"/>
        <charset val="134"/>
      </rPr>
      <t xml:space="preserve">. A beautiful gift box for storage and display. You will get 2 pourers for your own use or for gift. </t>
    </r>
    <r>
      <rPr>
        <sz val="11"/>
        <rFont val="Arial"/>
        <charset val="134"/>
      </rPr>
      <t>It will make an ideal gift for all wine lovers.</t>
    </r>
  </si>
  <si>
    <t>Features：
This red wine aerator can quick aeration, allowing you to taste wine with better taste in seconds.
Red wine aerator principle is simple. With the Bernoulli Effect, wine aerator mix more air with wine quicker and more efficient, can quickly wake up the red wine.
The red wine pouring device is packed in a beautiful gift box for display or storige. It is a perfect gift for wine lovers.
You will get 2 sets pourers for your own use or for gift.
The wine aerator you need：
When you open a bottle of fine wine, do you pour directly into a glass and start drinking? Do you always feel that the taste is not pure? Do you always feel that wine tastes astringent? It’s not that wine is not good enough, you need a quick red wine aerator。
What are you waiting for? Don't you want to taste more mellow wine? The wine aerator can give you more flavor and batter body without waiting. It will surely give you unexpected surprises!
Wine aerator size: 160 * 70 * 45mm / 6.3 * 2.8 * 1.8in
Package size: 160 * 145 * 45mm / 6.3 * 5.7 * 1.8in
Package weight: 285g / 10.1ounce
Packing List:
2 * Wine Aerator</t>
  </si>
  <si>
    <t>This is the perfect wine aerator pourer for sub-$20 wines. Instantly taste the nuances in your red and white wine. Double the value of your wine by simply pouring yourself a glass!</t>
  </si>
  <si>
    <t>Easy too use. Simply insert it onto any wine bottle and start pouring. The silicon lip ensures a tight fit on your bottle so that there are no leaks when pouring. It fits most of the wine bottles. On occasion, newer screw-cap type bottles will have a loose fit.</t>
  </si>
  <si>
    <t> Easy to clean. Simply twist the spout to detach it from the flow regulator and rinse all pieces with running water. Easy to keep your wine and pourer clean and healthy.</t>
  </si>
  <si>
    <t>The wine stoppers are made of food-grade silicone and stainless steel that won't change the flavor of your wine or beverage.Fits most wine bottle sizes. Bottle stoppers are perfect for sealing wine, soda, oil and vinegar bottles.</t>
  </si>
  <si>
    <t>Small and light weight, easy to carry out. Ideal for gift, home use, party or outdoor. Set of 4, include 2 pourers and 2 stoppers. A great gift for wine lovers.</t>
  </si>
  <si>
    <t>Features：
This red wine aerator can quick aeration, allowing you to taste wine with better taste in seconds.
Red wine aerator principle is simple. With the Bernoulli Effect, wine aerator mix more air with wine quicker and more efficient, can quickly wake up the red wine.
The red wine pouring device is packed in a beautiful gift box for display or storige. It is a perfect gift for wine lovers.
Wine stoppers can keep your wine well isolated and keep the tast for more days.
The wine aerator you need：
When you open a bottle of fine wine, do you pour directly into a glass and start drinking? Do you always feel that the taste is not pure? Do you always feel that wine tastes astringent? It’s not that wine is not good enough, you need a quick red wine aerator。
What are you waiting for? Don't you want to taste more mellow wine? The wine aerator can give you more flavor and batter body without waiting. It will surely give you unexpected surprises!
Package size: 150 * 100 * 40mm / 5.9 * 3.9 * 1.6in
Package weight: 86g / 3.0ounce
Packing List:
2 * Wine Aerator
2 * Wine stoppers</t>
  </si>
  <si>
    <t>Small and light weight, easy to carry out. Ideal for gift, home use, party or outdoor. Set of 6, include 4 pourers and 2 stoppers. A great gift for wine lovers.</t>
  </si>
  <si>
    <t>Features：
This red wine aerator can quick aeration, allowing you to taste wine with better taste in seconds.
Red wine aerator principle is simple. With the Bernoulli Effect, wine aerator mix more air with wine quicker and more efficient, can quickly wake up the red wine.
The red wine pouring device is packed in a beautiful gift box for display or storige. It is a perfect gift for wine lovers.
Wine stoppers can keep your wine well isolated and keep the tast for more days.
The wine aerator you need：
When you open a bottle of fine wine, do you pour directly into a glass and start drinking? Do you always feel that the taste is not pure? Do you always feel that wine tastes astringent? It’s not that wine is not good enough, you need a quick red wine aerator。
What are you waiting for? Don't you want to taste more mellow wine? The wine aerator can give you more flavor and batter body without waiting. It will surely give you unexpected surprises!
Package size: 150 * 100 * 40mm / 5.9 * 3.9 * 1.6in
Package weight: 86g / 3.0ounce
Packing List:
4 * Wine Aerator
2 * Wine stoppers</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</si>
</sst>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9">
    <font>
      <sz val="11"/>
      <color theme="1"/>
      <name val="等线"/>
      <charset val="134"/>
      <scheme val="minor"/>
    </font>
    <font>
      <sz val="11"/>
      <color rgb="FF111111"/>
      <name val="Arial"/>
      <charset val="134"/>
    </font>
    <font>
      <sz val="11"/>
      <name val="Arial"/>
      <charset val="134"/>
    </font>
    <font>
      <b/>
      <sz val="16"/>
      <color theme="1"/>
      <name val="仿宋"/>
      <charset val="134"/>
    </font>
    <font>
      <b/>
      <sz val="12"/>
      <color theme="1"/>
      <name val="等线"/>
      <charset val="134"/>
      <scheme val="minor"/>
    </font>
    <font>
      <b/>
      <sz val="11"/>
      <color theme="1"/>
      <name val="等线"/>
      <charset val="134"/>
      <scheme val="minor"/>
    </font>
    <font>
      <u/>
      <sz val="11"/>
      <color rgb="FF800080"/>
      <name val="等线"/>
      <charset val="134"/>
      <scheme val="minor"/>
    </font>
    <font>
      <u/>
      <sz val="11"/>
      <color theme="10"/>
      <name val="等线"/>
      <charset val="134"/>
      <scheme val="minor"/>
    </font>
    <font>
      <sz val="11"/>
      <name val="等线"/>
      <charset val="134"/>
      <scheme val="minor"/>
    </font>
    <font>
      <sz val="11"/>
      <color theme="1"/>
      <name val="等线"/>
      <charset val="0"/>
      <scheme val="minor"/>
    </font>
    <font>
      <sz val="11"/>
      <color theme="0"/>
      <name val="等线"/>
      <charset val="0"/>
      <scheme val="minor"/>
    </font>
    <font>
      <sz val="11"/>
      <color rgb="FF9C0006"/>
      <name val="等线"/>
      <charset val="0"/>
      <scheme val="minor"/>
    </font>
    <font>
      <sz val="11"/>
      <color rgb="FF3F3F76"/>
      <name val="等线"/>
      <charset val="0"/>
      <scheme val="minor"/>
    </font>
    <font>
      <b/>
      <sz val="11"/>
      <color rgb="FFFA7D00"/>
      <name val="等线"/>
      <charset val="0"/>
      <scheme val="minor"/>
    </font>
    <font>
      <b/>
      <sz val="11"/>
      <color theme="3"/>
      <name val="等线"/>
      <charset val="134"/>
      <scheme val="minor"/>
    </font>
    <font>
      <u/>
      <sz val="11"/>
      <color rgb="FF800080"/>
      <name val="等线"/>
      <charset val="0"/>
      <scheme val="minor"/>
    </font>
    <font>
      <sz val="11"/>
      <color rgb="FFFF0000"/>
      <name val="等线"/>
      <charset val="0"/>
      <scheme val="minor"/>
    </font>
    <font>
      <b/>
      <sz val="13"/>
      <color theme="3"/>
      <name val="等线"/>
      <charset val="134"/>
      <scheme val="minor"/>
    </font>
    <font>
      <b/>
      <sz val="18"/>
      <color theme="3"/>
      <name val="等线"/>
      <charset val="134"/>
      <scheme val="minor"/>
    </font>
    <font>
      <i/>
      <sz val="11"/>
      <color rgb="FF7F7F7F"/>
      <name val="等线"/>
      <charset val="0"/>
      <scheme val="minor"/>
    </font>
    <font>
      <b/>
      <sz val="15"/>
      <color theme="3"/>
      <name val="等线"/>
      <charset val="134"/>
      <scheme val="minor"/>
    </font>
    <font>
      <b/>
      <sz val="11"/>
      <color rgb="FF3F3F3F"/>
      <name val="等线"/>
      <charset val="0"/>
      <scheme val="minor"/>
    </font>
    <font>
      <b/>
      <sz val="11"/>
      <color rgb="FFFFFFFF"/>
      <name val="等线"/>
      <charset val="0"/>
      <scheme val="minor"/>
    </font>
    <font>
      <sz val="11"/>
      <color rgb="FF9C6500"/>
      <name val="等线"/>
      <charset val="0"/>
      <scheme val="minor"/>
    </font>
    <font>
      <sz val="11"/>
      <color rgb="FFFA7D00"/>
      <name val="等线"/>
      <charset val="0"/>
      <scheme val="minor"/>
    </font>
    <font>
      <sz val="11"/>
      <color rgb="FF006100"/>
      <name val="等线"/>
      <charset val="0"/>
      <scheme val="minor"/>
    </font>
    <font>
      <b/>
      <sz val="11"/>
      <color theme="1"/>
      <name val="等线"/>
      <charset val="0"/>
      <scheme val="minor"/>
    </font>
    <font>
      <sz val="11"/>
      <name val="微软雅黑"/>
      <charset val="134"/>
    </font>
    <font>
      <sz val="11"/>
      <color rgb="FF111111"/>
      <name val="微软雅黑"/>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7"/>
        <bgColor indexed="64"/>
      </patternFill>
    </fill>
    <fill>
      <patternFill patternType="solid">
        <fgColor theme="6" tint="0.399975585192419"/>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FFFFCC"/>
        <bgColor indexed="64"/>
      </patternFill>
    </fill>
    <fill>
      <patternFill patternType="solid">
        <fgColor theme="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rgb="FFFFEB9C"/>
        <bgColor indexed="64"/>
      </patternFill>
    </fill>
    <fill>
      <patternFill patternType="solid">
        <fgColor rgb="FFC6EFCE"/>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9" fillId="15" borderId="0" applyNumberFormat="0" applyBorder="0" applyAlignment="0" applyProtection="0">
      <alignment vertical="center"/>
    </xf>
    <xf numFmtId="0" fontId="12" fillId="17"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7" borderId="0" applyNumberFormat="0" applyBorder="0" applyAlignment="0" applyProtection="0">
      <alignment vertical="center"/>
    </xf>
    <xf numFmtId="0" fontId="11" fillId="16" borderId="0" applyNumberFormat="0" applyBorder="0" applyAlignment="0" applyProtection="0">
      <alignment vertical="center"/>
    </xf>
    <xf numFmtId="43" fontId="0" fillId="0" borderId="0" applyFont="0" applyFill="0" applyBorder="0" applyAlignment="0" applyProtection="0">
      <alignment vertical="center"/>
    </xf>
    <xf numFmtId="0" fontId="10" fillId="19" borderId="0" applyNumberFormat="0" applyBorder="0" applyAlignment="0" applyProtection="0">
      <alignment vertical="center"/>
    </xf>
    <xf numFmtId="0" fontId="7" fillId="0" borderId="0" applyNumberFormat="0" applyFill="0" applyBorder="0" applyAlignment="0" applyProtection="0"/>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26" borderId="4" applyNumberFormat="0" applyFont="0" applyAlignment="0" applyProtection="0">
      <alignment vertical="center"/>
    </xf>
    <xf numFmtId="0" fontId="10" fillId="11" borderId="0" applyNumberFormat="0" applyBorder="0" applyAlignment="0" applyProtection="0">
      <alignment vertical="center"/>
    </xf>
    <xf numFmtId="0" fontId="1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17" fillId="0" borderId="5" applyNumberFormat="0" applyFill="0" applyAlignment="0" applyProtection="0">
      <alignment vertical="center"/>
    </xf>
    <xf numFmtId="0" fontId="10" fillId="25" borderId="0" applyNumberFormat="0" applyBorder="0" applyAlignment="0" applyProtection="0">
      <alignment vertical="center"/>
    </xf>
    <xf numFmtId="0" fontId="14" fillId="0" borderId="3" applyNumberFormat="0" applyFill="0" applyAlignment="0" applyProtection="0">
      <alignment vertical="center"/>
    </xf>
    <xf numFmtId="0" fontId="10" fillId="28" borderId="0" applyNumberFormat="0" applyBorder="0" applyAlignment="0" applyProtection="0">
      <alignment vertical="center"/>
    </xf>
    <xf numFmtId="0" fontId="21" fillId="20" borderId="6" applyNumberFormat="0" applyAlignment="0" applyProtection="0">
      <alignment vertical="center"/>
    </xf>
    <xf numFmtId="0" fontId="13" fillId="20" borderId="2" applyNumberFormat="0" applyAlignment="0" applyProtection="0">
      <alignment vertical="center"/>
    </xf>
    <xf numFmtId="0" fontId="22" fillId="30" borderId="7" applyNumberFormat="0" applyAlignment="0" applyProtection="0">
      <alignment vertical="center"/>
    </xf>
    <xf numFmtId="0" fontId="9" fillId="6" borderId="0" applyNumberFormat="0" applyBorder="0" applyAlignment="0" applyProtection="0">
      <alignment vertical="center"/>
    </xf>
    <xf numFmtId="0" fontId="10" fillId="27" borderId="0" applyNumberFormat="0" applyBorder="0" applyAlignment="0" applyProtection="0">
      <alignment vertical="center"/>
    </xf>
    <xf numFmtId="0" fontId="24" fillId="0" borderId="8" applyNumberFormat="0" applyFill="0" applyAlignment="0" applyProtection="0">
      <alignment vertical="center"/>
    </xf>
    <xf numFmtId="0" fontId="26" fillId="0" borderId="9" applyNumberFormat="0" applyFill="0" applyAlignment="0" applyProtection="0">
      <alignment vertical="center"/>
    </xf>
    <xf numFmtId="0" fontId="25" fillId="32" borderId="0" applyNumberFormat="0" applyBorder="0" applyAlignment="0" applyProtection="0">
      <alignment vertical="center"/>
    </xf>
    <xf numFmtId="0" fontId="23" fillId="31" borderId="0" applyNumberFormat="0" applyBorder="0" applyAlignment="0" applyProtection="0">
      <alignment vertical="center"/>
    </xf>
    <xf numFmtId="0" fontId="9" fillId="34" borderId="0" applyNumberFormat="0" applyBorder="0" applyAlignment="0" applyProtection="0">
      <alignment vertical="center"/>
    </xf>
    <xf numFmtId="0" fontId="10" fillId="8" borderId="0" applyNumberFormat="0" applyBorder="0" applyAlignment="0" applyProtection="0">
      <alignment vertical="center"/>
    </xf>
    <xf numFmtId="0" fontId="9" fillId="29" borderId="0" applyNumberFormat="0" applyBorder="0" applyAlignment="0" applyProtection="0">
      <alignment vertical="center"/>
    </xf>
    <xf numFmtId="0" fontId="9" fillId="35" borderId="0" applyNumberFormat="0" applyBorder="0" applyAlignment="0" applyProtection="0">
      <alignment vertical="center"/>
    </xf>
    <xf numFmtId="0" fontId="9" fillId="14" borderId="0" applyNumberFormat="0" applyBorder="0" applyAlignment="0" applyProtection="0">
      <alignment vertical="center"/>
    </xf>
    <xf numFmtId="0" fontId="9" fillId="24" borderId="0" applyNumberFormat="0" applyBorder="0" applyAlignment="0" applyProtection="0">
      <alignment vertical="center"/>
    </xf>
    <xf numFmtId="0" fontId="10" fillId="13" borderId="0" applyNumberFormat="0" applyBorder="0" applyAlignment="0" applyProtection="0">
      <alignment vertical="center"/>
    </xf>
    <xf numFmtId="0" fontId="10" fillId="18" borderId="0" applyNumberFormat="0" applyBorder="0" applyAlignment="0" applyProtection="0">
      <alignment vertical="center"/>
    </xf>
    <xf numFmtId="0" fontId="9" fillId="33" borderId="0" applyNumberFormat="0" applyBorder="0" applyAlignment="0" applyProtection="0">
      <alignment vertical="center"/>
    </xf>
    <xf numFmtId="0" fontId="9" fillId="12" borderId="0" applyNumberFormat="0" applyBorder="0" applyAlignment="0" applyProtection="0">
      <alignment vertical="center"/>
    </xf>
    <xf numFmtId="0" fontId="10" fillId="23" borderId="0" applyNumberFormat="0" applyBorder="0" applyAlignment="0" applyProtection="0">
      <alignment vertical="center"/>
    </xf>
    <xf numFmtId="0" fontId="9" fillId="10" borderId="0" applyNumberFormat="0" applyBorder="0" applyAlignment="0" applyProtection="0">
      <alignment vertical="center"/>
    </xf>
    <xf numFmtId="0" fontId="10" fillId="22" borderId="0" applyNumberFormat="0" applyBorder="0" applyAlignment="0" applyProtection="0">
      <alignment vertical="center"/>
    </xf>
    <xf numFmtId="0" fontId="10" fillId="36" borderId="0" applyNumberFormat="0" applyBorder="0" applyAlignment="0" applyProtection="0">
      <alignment vertical="center"/>
    </xf>
    <xf numFmtId="0" fontId="9" fillId="9" borderId="0" applyNumberFormat="0" applyBorder="0" applyAlignment="0" applyProtection="0">
      <alignment vertical="center"/>
    </xf>
    <xf numFmtId="0" fontId="10" fillId="21" borderId="0" applyNumberFormat="0" applyBorder="0" applyAlignment="0" applyProtection="0">
      <alignment vertical="center"/>
    </xf>
  </cellStyleXfs>
  <cellXfs count="35">
    <xf numFmtId="0" fontId="0" fillId="0" borderId="0" xfId="0"/>
    <xf numFmtId="0" fontId="1" fillId="0" borderId="0" xfId="0" applyFont="1" applyAlignment="1">
      <alignment horizontal="left" vertical="center" wrapText="1" indent="1"/>
    </xf>
    <xf numFmtId="0" fontId="0" fillId="0" borderId="0" xfId="0" applyAlignment="1">
      <alignment vertical="top" wrapText="1"/>
    </xf>
    <xf numFmtId="0" fontId="2" fillId="0" borderId="0" xfId="0" applyFont="1" applyAlignment="1">
      <alignment horizontal="left" vertical="center" wrapText="1" indent="1"/>
    </xf>
    <xf numFmtId="0" fontId="0" fillId="0" borderId="0" xfId="0" applyAlignment="1">
      <alignment horizontal="left" vertical="top" wrapText="1"/>
    </xf>
    <xf numFmtId="0" fontId="0" fillId="0" borderId="0" xfId="0" applyAlignment="1">
      <alignment wrapText="1"/>
    </xf>
    <xf numFmtId="0" fontId="1" fillId="2" borderId="0" xfId="0" applyFont="1" applyFill="1" applyAlignment="1">
      <alignment horizontal="left" vertical="center" wrapText="1" indent="1"/>
    </xf>
    <xf numFmtId="0" fontId="0" fillId="0" borderId="0" xfId="0"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1" xfId="0" applyBorder="1"/>
    <xf numFmtId="0" fontId="5" fillId="3" borderId="1" xfId="0" applyFont="1" applyFill="1" applyBorder="1" applyAlignment="1">
      <alignment horizontal="center" vertical="center"/>
    </xf>
    <xf numFmtId="10" fontId="0" fillId="0" borderId="1" xfId="0" applyNumberFormat="1" applyBorder="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0" fillId="4" borderId="1" xfId="0" applyFill="1" applyBorder="1" applyAlignment="1">
      <alignment horizontal="center" vertical="center" wrapText="1"/>
    </xf>
    <xf numFmtId="0" fontId="6" fillId="4" borderId="1" xfId="10" applyFont="1" applyFill="1" applyBorder="1" applyAlignment="1">
      <alignment horizontal="center" vertical="top" wrapText="1"/>
    </xf>
    <xf numFmtId="0" fontId="7" fillId="4" borderId="1" xfId="10" applyFill="1" applyBorder="1" applyAlignment="1">
      <alignment horizontal="center" vertical="center" wrapText="1"/>
    </xf>
    <xf numFmtId="0" fontId="0" fillId="4"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1" xfId="0" applyFill="1" applyBorder="1" applyAlignment="1">
      <alignment horizontal="center" vertical="center" wrapText="1"/>
    </xf>
    <xf numFmtId="0" fontId="8" fillId="5" borderId="1" xfId="0" applyFont="1" applyFill="1" applyBorder="1" applyAlignment="1">
      <alignment horizontal="center" vertical="center"/>
    </xf>
    <xf numFmtId="0" fontId="0" fillId="0" borderId="1" xfId="0" applyFill="1" applyBorder="1" applyAlignment="1">
      <alignment horizontal="center" vertical="center" wrapText="1"/>
    </xf>
    <xf numFmtId="0" fontId="7" fillId="0" borderId="1" xfId="10" applyBorder="1" applyAlignment="1">
      <alignment horizontal="center" vertical="center" wrapText="1"/>
    </xf>
    <xf numFmtId="0" fontId="7" fillId="4" borderId="1" xfId="10" applyFill="1" applyBorder="1" applyAlignment="1">
      <alignment horizontal="center" vertical="top"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7" fillId="3" borderId="1" xfId="10" applyFill="1" applyBorder="1" applyAlignment="1">
      <alignment horizontal="center" vertical="top"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127187</xdr:colOff>
      <xdr:row>1</xdr:row>
      <xdr:rowOff>38558</xdr:rowOff>
    </xdr:from>
    <xdr:to>
      <xdr:col>0</xdr:col>
      <xdr:colOff>1689567</xdr:colOff>
      <xdr:row>1</xdr:row>
      <xdr:rowOff>1257299</xdr:rowOff>
    </xdr:to>
    <xdr:pic>
      <xdr:nvPicPr>
        <xdr:cNvPr id="2" name="图片 1"/>
        <xdr:cNvPicPr>
          <a:picLocks noChangeAspect="1"/>
        </xdr:cNvPicPr>
      </xdr:nvPicPr>
      <xdr:blipFill>
        <a:blip r:embed="rId1"/>
        <a:stretch>
          <a:fillRect/>
        </a:stretch>
      </xdr:blipFill>
      <xdr:spPr>
        <a:xfrm>
          <a:off x="127000" y="838200"/>
          <a:ext cx="1562100" cy="1218565"/>
        </a:xfrm>
        <a:prstGeom prst="rect">
          <a:avLst/>
        </a:prstGeom>
      </xdr:spPr>
    </xdr:pic>
    <xdr:clientData/>
  </xdr:twoCellAnchor>
  <xdr:twoCellAnchor editAs="oneCell">
    <xdr:from>
      <xdr:col>0</xdr:col>
      <xdr:colOff>247651</xdr:colOff>
      <xdr:row>6</xdr:row>
      <xdr:rowOff>47625</xdr:rowOff>
    </xdr:from>
    <xdr:to>
      <xdr:col>0</xdr:col>
      <xdr:colOff>1477067</xdr:colOff>
      <xdr:row>6</xdr:row>
      <xdr:rowOff>1209675</xdr:rowOff>
    </xdr:to>
    <xdr:pic>
      <xdr:nvPicPr>
        <xdr:cNvPr id="9" name="图片 8"/>
        <xdr:cNvPicPr>
          <a:picLocks noChangeAspect="1"/>
        </xdr:cNvPicPr>
      </xdr:nvPicPr>
      <xdr:blipFill>
        <a:blip r:embed="rId2"/>
        <a:stretch>
          <a:fillRect/>
        </a:stretch>
      </xdr:blipFill>
      <xdr:spPr>
        <a:xfrm>
          <a:off x="247650" y="7229475"/>
          <a:ext cx="1229360" cy="1162050"/>
        </a:xfrm>
        <a:prstGeom prst="rect">
          <a:avLst/>
        </a:prstGeom>
      </xdr:spPr>
    </xdr:pic>
    <xdr:clientData/>
  </xdr:twoCellAnchor>
  <xdr:twoCellAnchor editAs="oneCell">
    <xdr:from>
      <xdr:col>0</xdr:col>
      <xdr:colOff>314326</xdr:colOff>
      <xdr:row>7</xdr:row>
      <xdr:rowOff>19049</xdr:rowOff>
    </xdr:from>
    <xdr:to>
      <xdr:col>0</xdr:col>
      <xdr:colOff>1524000</xdr:colOff>
      <xdr:row>7</xdr:row>
      <xdr:rowOff>1212502</xdr:rowOff>
    </xdr:to>
    <xdr:pic>
      <xdr:nvPicPr>
        <xdr:cNvPr id="10" name="图片 9"/>
        <xdr:cNvPicPr>
          <a:picLocks noChangeAspect="1"/>
        </xdr:cNvPicPr>
      </xdr:nvPicPr>
      <xdr:blipFill>
        <a:blip r:embed="rId3"/>
        <a:stretch>
          <a:fillRect/>
        </a:stretch>
      </xdr:blipFill>
      <xdr:spPr>
        <a:xfrm>
          <a:off x="314325" y="8476615"/>
          <a:ext cx="1209675" cy="1193800"/>
        </a:xfrm>
        <a:prstGeom prst="rect">
          <a:avLst/>
        </a:prstGeom>
      </xdr:spPr>
    </xdr:pic>
    <xdr:clientData/>
  </xdr:twoCellAnchor>
  <xdr:twoCellAnchor editAs="oneCell">
    <xdr:from>
      <xdr:col>0</xdr:col>
      <xdr:colOff>323851</xdr:colOff>
      <xdr:row>8</xdr:row>
      <xdr:rowOff>19049</xdr:rowOff>
    </xdr:from>
    <xdr:to>
      <xdr:col>0</xdr:col>
      <xdr:colOff>1519685</xdr:colOff>
      <xdr:row>8</xdr:row>
      <xdr:rowOff>1247774</xdr:rowOff>
    </xdr:to>
    <xdr:pic>
      <xdr:nvPicPr>
        <xdr:cNvPr id="11" name="图片 10"/>
        <xdr:cNvPicPr>
          <a:picLocks noChangeAspect="1"/>
        </xdr:cNvPicPr>
      </xdr:nvPicPr>
      <xdr:blipFill>
        <a:blip r:embed="rId4"/>
        <a:stretch>
          <a:fillRect/>
        </a:stretch>
      </xdr:blipFill>
      <xdr:spPr>
        <a:xfrm>
          <a:off x="323850" y="9752965"/>
          <a:ext cx="1195705" cy="1228725"/>
        </a:xfrm>
        <a:prstGeom prst="rect">
          <a:avLst/>
        </a:prstGeom>
      </xdr:spPr>
    </xdr:pic>
    <xdr:clientData/>
  </xdr:twoCellAnchor>
  <xdr:twoCellAnchor editAs="oneCell">
    <xdr:from>
      <xdr:col>0</xdr:col>
      <xdr:colOff>323851</xdr:colOff>
      <xdr:row>10</xdr:row>
      <xdr:rowOff>38101</xdr:rowOff>
    </xdr:from>
    <xdr:to>
      <xdr:col>0</xdr:col>
      <xdr:colOff>1495425</xdr:colOff>
      <xdr:row>10</xdr:row>
      <xdr:rowOff>1254195</xdr:rowOff>
    </xdr:to>
    <xdr:pic>
      <xdr:nvPicPr>
        <xdr:cNvPr id="13" name="图片 12"/>
        <xdr:cNvPicPr>
          <a:picLocks noChangeAspect="1"/>
        </xdr:cNvPicPr>
      </xdr:nvPicPr>
      <xdr:blipFill>
        <a:blip r:embed="rId5"/>
        <a:stretch>
          <a:fillRect/>
        </a:stretch>
      </xdr:blipFill>
      <xdr:spPr>
        <a:xfrm>
          <a:off x="323850" y="12325350"/>
          <a:ext cx="1171575" cy="1216025"/>
        </a:xfrm>
        <a:prstGeom prst="rect">
          <a:avLst/>
        </a:prstGeom>
      </xdr:spPr>
    </xdr:pic>
    <xdr:clientData/>
  </xdr:twoCellAnchor>
  <xdr:twoCellAnchor editAs="oneCell">
    <xdr:from>
      <xdr:col>0</xdr:col>
      <xdr:colOff>304800</xdr:colOff>
      <xdr:row>9</xdr:row>
      <xdr:rowOff>15888</xdr:rowOff>
    </xdr:from>
    <xdr:to>
      <xdr:col>0</xdr:col>
      <xdr:colOff>1504950</xdr:colOff>
      <xdr:row>9</xdr:row>
      <xdr:rowOff>1256681</xdr:rowOff>
    </xdr:to>
    <xdr:pic>
      <xdr:nvPicPr>
        <xdr:cNvPr id="14" name="图片 13"/>
        <xdr:cNvPicPr>
          <a:picLocks noChangeAspect="1"/>
        </xdr:cNvPicPr>
      </xdr:nvPicPr>
      <xdr:blipFill>
        <a:blip r:embed="rId6"/>
        <a:stretch>
          <a:fillRect/>
        </a:stretch>
      </xdr:blipFill>
      <xdr:spPr>
        <a:xfrm>
          <a:off x="304800" y="11026775"/>
          <a:ext cx="1200150" cy="1240790"/>
        </a:xfrm>
        <a:prstGeom prst="rect">
          <a:avLst/>
        </a:prstGeom>
      </xdr:spPr>
    </xdr:pic>
    <xdr:clientData/>
  </xdr:twoCellAnchor>
  <xdr:twoCellAnchor editAs="oneCell">
    <xdr:from>
      <xdr:col>0</xdr:col>
      <xdr:colOff>285750</xdr:colOff>
      <xdr:row>11</xdr:row>
      <xdr:rowOff>19050</xdr:rowOff>
    </xdr:from>
    <xdr:to>
      <xdr:col>0</xdr:col>
      <xdr:colOff>1502025</xdr:colOff>
      <xdr:row>11</xdr:row>
      <xdr:rowOff>1276350</xdr:rowOff>
    </xdr:to>
    <xdr:pic>
      <xdr:nvPicPr>
        <xdr:cNvPr id="15" name="图片 14"/>
        <xdr:cNvPicPr>
          <a:picLocks noChangeAspect="1"/>
        </xdr:cNvPicPr>
      </xdr:nvPicPr>
      <xdr:blipFill>
        <a:blip r:embed="rId7"/>
        <a:stretch>
          <a:fillRect/>
        </a:stretch>
      </xdr:blipFill>
      <xdr:spPr>
        <a:xfrm>
          <a:off x="285750" y="13582650"/>
          <a:ext cx="1216025" cy="1257300"/>
        </a:xfrm>
        <a:prstGeom prst="rect">
          <a:avLst/>
        </a:prstGeom>
      </xdr:spPr>
    </xdr:pic>
    <xdr:clientData/>
  </xdr:twoCellAnchor>
  <xdr:twoCellAnchor editAs="oneCell">
    <xdr:from>
      <xdr:col>0</xdr:col>
      <xdr:colOff>428625</xdr:colOff>
      <xdr:row>12</xdr:row>
      <xdr:rowOff>28576</xdr:rowOff>
    </xdr:from>
    <xdr:to>
      <xdr:col>0</xdr:col>
      <xdr:colOff>1657350</xdr:colOff>
      <xdr:row>12</xdr:row>
      <xdr:rowOff>1264486</xdr:rowOff>
    </xdr:to>
    <xdr:pic>
      <xdr:nvPicPr>
        <xdr:cNvPr id="16" name="图片 15"/>
        <xdr:cNvPicPr>
          <a:picLocks noChangeAspect="1"/>
        </xdr:cNvPicPr>
      </xdr:nvPicPr>
      <xdr:blipFill>
        <a:blip r:embed="rId8"/>
        <a:stretch>
          <a:fillRect/>
        </a:stretch>
      </xdr:blipFill>
      <xdr:spPr>
        <a:xfrm>
          <a:off x="428625" y="14878050"/>
          <a:ext cx="1228725" cy="1235710"/>
        </a:xfrm>
        <a:prstGeom prst="rect">
          <a:avLst/>
        </a:prstGeom>
      </xdr:spPr>
    </xdr:pic>
    <xdr:clientData/>
  </xdr:twoCellAnchor>
  <xdr:oneCellAnchor>
    <xdr:from>
      <xdr:col>0</xdr:col>
      <xdr:colOff>180975</xdr:colOff>
      <xdr:row>1</xdr:row>
      <xdr:rowOff>1276349</xdr:rowOff>
    </xdr:from>
    <xdr:ext cx="1314450" cy="1246591"/>
    <xdr:pic>
      <xdr:nvPicPr>
        <xdr:cNvPr id="12" name="图片 11"/>
        <xdr:cNvPicPr>
          <a:picLocks noChangeAspect="1"/>
        </xdr:cNvPicPr>
      </xdr:nvPicPr>
      <xdr:blipFill>
        <a:blip r:embed="rId9"/>
        <a:stretch>
          <a:fillRect/>
        </a:stretch>
      </xdr:blipFill>
      <xdr:spPr>
        <a:xfrm>
          <a:off x="180975" y="2075815"/>
          <a:ext cx="1314450" cy="1247140"/>
        </a:xfrm>
        <a:prstGeom prst="rect">
          <a:avLst/>
        </a:prstGeom>
      </xdr:spPr>
    </xdr:pic>
    <xdr:clientData/>
  </xdr:oneCellAnchor>
  <xdr:twoCellAnchor editAs="oneCell">
    <xdr:from>
      <xdr:col>0</xdr:col>
      <xdr:colOff>138546</xdr:colOff>
      <xdr:row>3</xdr:row>
      <xdr:rowOff>34636</xdr:rowOff>
    </xdr:from>
    <xdr:to>
      <xdr:col>0</xdr:col>
      <xdr:colOff>1402773</xdr:colOff>
      <xdr:row>3</xdr:row>
      <xdr:rowOff>1254330</xdr:rowOff>
    </xdr:to>
    <xdr:pic>
      <xdr:nvPicPr>
        <xdr:cNvPr id="3" name="图片 2"/>
        <xdr:cNvPicPr>
          <a:picLocks noChangeAspect="1"/>
        </xdr:cNvPicPr>
      </xdr:nvPicPr>
      <xdr:blipFill>
        <a:blip r:embed="rId10"/>
        <a:stretch>
          <a:fillRect/>
        </a:stretch>
      </xdr:blipFill>
      <xdr:spPr>
        <a:xfrm>
          <a:off x="138430" y="3387090"/>
          <a:ext cx="1264285" cy="1219835"/>
        </a:xfrm>
        <a:prstGeom prst="rect">
          <a:avLst/>
        </a:prstGeom>
      </xdr:spPr>
    </xdr:pic>
    <xdr:clientData/>
  </xdr:twoCellAnchor>
  <xdr:twoCellAnchor editAs="oneCell">
    <xdr:from>
      <xdr:col>0</xdr:col>
      <xdr:colOff>225137</xdr:colOff>
      <xdr:row>4</xdr:row>
      <xdr:rowOff>103909</xdr:rowOff>
    </xdr:from>
    <xdr:to>
      <xdr:col>0</xdr:col>
      <xdr:colOff>1343617</xdr:colOff>
      <xdr:row>4</xdr:row>
      <xdr:rowOff>1194954</xdr:rowOff>
    </xdr:to>
    <xdr:pic>
      <xdr:nvPicPr>
        <xdr:cNvPr id="4" name="图片 3"/>
        <xdr:cNvPicPr>
          <a:picLocks noChangeAspect="1"/>
        </xdr:cNvPicPr>
      </xdr:nvPicPr>
      <xdr:blipFill>
        <a:blip r:embed="rId11"/>
        <a:stretch>
          <a:fillRect/>
        </a:stretch>
      </xdr:blipFill>
      <xdr:spPr>
        <a:xfrm>
          <a:off x="224790" y="4732655"/>
          <a:ext cx="1118235" cy="1090930"/>
        </a:xfrm>
        <a:prstGeom prst="rect">
          <a:avLst/>
        </a:prstGeom>
      </xdr:spPr>
    </xdr:pic>
    <xdr:clientData/>
  </xdr:twoCellAnchor>
  <xdr:twoCellAnchor editAs="oneCell">
    <xdr:from>
      <xdr:col>0</xdr:col>
      <xdr:colOff>138546</xdr:colOff>
      <xdr:row>5</xdr:row>
      <xdr:rowOff>69274</xdr:rowOff>
    </xdr:from>
    <xdr:to>
      <xdr:col>0</xdr:col>
      <xdr:colOff>1303880</xdr:colOff>
      <xdr:row>5</xdr:row>
      <xdr:rowOff>1194956</xdr:rowOff>
    </xdr:to>
    <xdr:pic>
      <xdr:nvPicPr>
        <xdr:cNvPr id="5" name="图片 4"/>
        <xdr:cNvPicPr>
          <a:picLocks noChangeAspect="1"/>
        </xdr:cNvPicPr>
      </xdr:nvPicPr>
      <xdr:blipFill>
        <a:blip r:embed="rId12"/>
        <a:stretch>
          <a:fillRect/>
        </a:stretch>
      </xdr:blipFill>
      <xdr:spPr>
        <a:xfrm>
          <a:off x="138430" y="5974715"/>
          <a:ext cx="1165225" cy="1125220"/>
        </a:xfrm>
        <a:prstGeom prst="rect">
          <a:avLst/>
        </a:prstGeom>
      </xdr:spPr>
    </xdr:pic>
    <xdr:clientData/>
  </xdr:twoCellAnchor>
  <xdr:oneCellAnchor>
    <xdr:from>
      <xdr:col>0</xdr:col>
      <xdr:colOff>190500</xdr:colOff>
      <xdr:row>13</xdr:row>
      <xdr:rowOff>46990</xdr:rowOff>
    </xdr:from>
    <xdr:ext cx="1314450" cy="1246591"/>
    <xdr:pic>
      <xdr:nvPicPr>
        <xdr:cNvPr id="6" name="图片 5"/>
        <xdr:cNvPicPr>
          <a:picLocks noChangeAspect="1"/>
        </xdr:cNvPicPr>
      </xdr:nvPicPr>
      <xdr:blipFill>
        <a:blip r:embed="rId9"/>
        <a:stretch>
          <a:fillRect/>
        </a:stretch>
      </xdr:blipFill>
      <xdr:spPr>
        <a:xfrm>
          <a:off x="190500" y="16172815"/>
          <a:ext cx="1314450" cy="1246505"/>
        </a:xfrm>
        <a:prstGeom prst="rect">
          <a:avLst/>
        </a:prstGeom>
      </xdr:spPr>
    </xdr:pic>
    <xdr:clientData/>
  </xdr:oneCellAnchor>
  <xdr:twoCellAnchor editAs="oneCell">
    <xdr:from>
      <xdr:col>0</xdr:col>
      <xdr:colOff>971550</xdr:colOff>
      <xdr:row>13</xdr:row>
      <xdr:rowOff>28575</xdr:rowOff>
    </xdr:from>
    <xdr:to>
      <xdr:col>0</xdr:col>
      <xdr:colOff>1424305</xdr:colOff>
      <xdr:row>13</xdr:row>
      <xdr:rowOff>438785</xdr:rowOff>
    </xdr:to>
    <xdr:pic>
      <xdr:nvPicPr>
        <xdr:cNvPr id="7" name="图片 6"/>
        <xdr:cNvPicPr>
          <a:picLocks noChangeAspect="1"/>
        </xdr:cNvPicPr>
      </xdr:nvPicPr>
      <xdr:blipFill>
        <a:blip r:embed="rId13"/>
        <a:stretch>
          <a:fillRect/>
        </a:stretch>
      </xdr:blipFill>
      <xdr:spPr>
        <a:xfrm>
          <a:off x="971550" y="16154400"/>
          <a:ext cx="452755" cy="41021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amazon.com/Chamois-Cloth-Car-Natural-Cleaning/dp/B083XCLGQL/ref=sr_1_12?dchild=1&amp;keywords=chamois+towel&amp;qid=1613986229&amp;sr=8-12" TargetMode="External"/><Relationship Id="rId8" Type="http://schemas.openxmlformats.org/officeDocument/2006/relationships/hyperlink" Target="https://www.amazon.com/DocSafe-Fireproof-Organizer-Collapsible-Document/dp/B08PKRHLCF/ref=sr_1_1?dchild=1&amp;m=A86I1R4ST8WRT&amp;marketplaceID=ATVPDKIKX0DER&amp;qid=1614743764&amp;s=merchant-items&amp;sr=1-1" TargetMode="External"/><Relationship Id="rId7" Type="http://schemas.openxmlformats.org/officeDocument/2006/relationships/hyperlink" Target="https://www.amazon.com/SUNGIFT-Cork-Board-Roll-Thick/dp/B08T5W5MJK/ref=sr_1_10?dchild=1&amp;m=A2FH85Q4XLX9O4&amp;marketplaceID=ATVPDKIKX0DER&amp;qid=1615790913&amp;s=merchant-items&amp;sr=1-10" TargetMode="External"/><Relationship Id="rId6" Type="http://schemas.openxmlformats.org/officeDocument/2006/relationships/hyperlink" Target="https://www.amazon.com/Vinturi-V1010-Essential-Decanter-Enhanced/dp/B000UPOJ5W/ref=zg_bs_678498011_7?_encoding=UTF8&amp;psc=1&amp;refRID=VXCHSJEWB0PP5EGE18T4" TargetMode="External"/><Relationship Id="rId5" Type="http://schemas.openxmlformats.org/officeDocument/2006/relationships/hyperlink" Target="https://www.amazon.com/Wine-Aerator-Pourer-2-pack-Decanter/dp/B014RS9NQ2/ref=zg_bs_678498011_11?_encoding=UTF8&amp;psc=1&amp;refRID=VXCHSJEWB0PP5EGE18T4" TargetMode="External"/><Relationship Id="rId4" Type="http://schemas.openxmlformats.org/officeDocument/2006/relationships/hyperlink" Target="https://www.amazon.com/Vintorio-Wine-Aerator-Pourer-Aerating/dp/B00T1F5CSU/ref=zg_bs_678498011_1?_encoding=UTF8&amp;psc=1&amp;refRID=VXCHSJEWB0PP5EGE18T4" TargetMode="External"/><Relationship Id="rId3" Type="http://schemas.openxmlformats.org/officeDocument/2006/relationships/hyperlink" Target="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TargetMode="External"/><Relationship Id="rId2" Type="http://schemas.openxmlformats.org/officeDocument/2006/relationships/hyperlink" Target="https://www.amazon.com/HomeEvolution-Educational-Landmarks-Stickers-Nursery/dp/B01IXRAALK/ref=sr_1_4?dchild=1&amp;keywords=Animal+World+Map+Kids+Wall+Stickers&amp;qid=1606119790&amp;sr=8-4" TargetMode="External"/><Relationship Id="rId1" Type="http://schemas.openxmlformats.org/officeDocument/2006/relationships/hyperlink" Target="https://www.amazon.com/Countertop-Wine-Rack-Assembly-Required/dp/B07Q4X8BJY/ref=zg_bs_2474049011_4?_encoding=UTF8&amp;psc=1&amp;refRID=BZJGVQAYX3CS2S07BB0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zoomScale="85" zoomScaleNormal="85" topLeftCell="A17" workbookViewId="0">
      <selection activeCell="E19" sqref="E19"/>
    </sheetView>
  </sheetViews>
  <sheetFormatPr defaultColWidth="9" defaultRowHeight="14.25"/>
  <cols>
    <col min="1" max="1" width="15.875" style="7" customWidth="1"/>
    <col min="2" max="2" width="46" style="7" customWidth="1"/>
    <col min="3" max="4" width="9" style="7"/>
    <col min="5" max="5" width="50.4416666666667" style="7" customWidth="1"/>
    <col min="6" max="6" width="33.875" style="7" customWidth="1"/>
    <col min="7" max="7" width="9" style="7" customWidth="1"/>
    <col min="8" max="8" width="54.375" style="8" customWidth="1"/>
    <col min="9" max="9" width="58.5" style="7" customWidth="1"/>
    <col min="10" max="20" width="9" style="7" customWidth="1"/>
    <col min="21" max="16384" width="9" style="7"/>
  </cols>
  <sheetData>
    <row r="1" ht="20.25" spans="1:8">
      <c r="A1" s="9" t="s">
        <v>0</v>
      </c>
      <c r="B1" s="9" t="s">
        <v>1</v>
      </c>
      <c r="C1" s="9" t="s">
        <v>2</v>
      </c>
      <c r="D1" s="9" t="s">
        <v>3</v>
      </c>
      <c r="E1" s="9" t="s">
        <v>4</v>
      </c>
      <c r="F1" s="9" t="s">
        <v>5</v>
      </c>
      <c r="G1" s="9" t="s">
        <v>6</v>
      </c>
      <c r="H1" s="10" t="s">
        <v>7</v>
      </c>
    </row>
    <row r="2" s="20" customFormat="1" ht="76.5" customHeight="1" spans="1:8">
      <c r="A2" s="11" t="s">
        <v>8</v>
      </c>
      <c r="B2" s="22" t="s">
        <v>9</v>
      </c>
      <c r="C2" s="11"/>
      <c r="D2" s="11" t="s">
        <v>10</v>
      </c>
      <c r="E2" s="22" t="s">
        <v>11</v>
      </c>
      <c r="F2" s="11" t="s">
        <v>12</v>
      </c>
      <c r="G2" s="11">
        <v>21</v>
      </c>
      <c r="H2" s="23" t="s">
        <v>13</v>
      </c>
    </row>
    <row r="3" s="20" customFormat="1" ht="49.5" customHeight="1" spans="1:8">
      <c r="A3" s="11" t="s">
        <v>14</v>
      </c>
      <c r="B3" s="22" t="s">
        <v>15</v>
      </c>
      <c r="C3" s="11"/>
      <c r="D3" s="11" t="s">
        <v>10</v>
      </c>
      <c r="E3" s="22" t="s">
        <v>16</v>
      </c>
      <c r="F3" s="11" t="s">
        <v>17</v>
      </c>
      <c r="G3" s="11">
        <v>250</v>
      </c>
      <c r="H3" s="24" t="s">
        <v>18</v>
      </c>
    </row>
    <row r="4" s="20" customFormat="1" ht="64.5" customHeight="1" spans="1:8">
      <c r="A4" s="11" t="s">
        <v>19</v>
      </c>
      <c r="B4" s="22" t="s">
        <v>20</v>
      </c>
      <c r="C4" s="11"/>
      <c r="D4" s="11" t="s">
        <v>10</v>
      </c>
      <c r="E4" s="22" t="s">
        <v>21</v>
      </c>
      <c r="F4" s="11" t="s">
        <v>22</v>
      </c>
      <c r="G4" s="11">
        <v>27</v>
      </c>
      <c r="H4" s="24" t="s">
        <v>23</v>
      </c>
    </row>
    <row r="5" s="20" customFormat="1" ht="60.75" customHeight="1" spans="1:8">
      <c r="A5" s="11" t="s">
        <v>24</v>
      </c>
      <c r="B5" s="22" t="s">
        <v>25</v>
      </c>
      <c r="C5" s="11"/>
      <c r="D5" s="11" t="s">
        <v>10</v>
      </c>
      <c r="E5" s="22" t="s">
        <v>26</v>
      </c>
      <c r="F5" s="25" t="s">
        <v>27</v>
      </c>
      <c r="G5" s="11">
        <v>30</v>
      </c>
      <c r="H5" s="24" t="s">
        <v>28</v>
      </c>
    </row>
    <row r="6" s="20" customFormat="1" ht="57" customHeight="1" spans="1:8">
      <c r="A6" s="11" t="s">
        <v>29</v>
      </c>
      <c r="B6" s="22" t="s">
        <v>30</v>
      </c>
      <c r="C6" s="11"/>
      <c r="D6" s="11" t="s">
        <v>10</v>
      </c>
      <c r="E6" s="22" t="s">
        <v>26</v>
      </c>
      <c r="F6" s="25" t="s">
        <v>31</v>
      </c>
      <c r="G6" s="11">
        <v>30</v>
      </c>
      <c r="H6" s="24" t="s">
        <v>28</v>
      </c>
    </row>
    <row r="7" s="20" customFormat="1" ht="57" customHeight="1" spans="1:8">
      <c r="A7" s="11" t="s">
        <v>32</v>
      </c>
      <c r="B7" s="22" t="s">
        <v>33</v>
      </c>
      <c r="C7" s="11"/>
      <c r="D7" s="11" t="s">
        <v>10</v>
      </c>
      <c r="E7" s="22" t="s">
        <v>26</v>
      </c>
      <c r="F7" s="25" t="s">
        <v>34</v>
      </c>
      <c r="G7" s="11">
        <v>25</v>
      </c>
      <c r="H7" s="24" t="s">
        <v>35</v>
      </c>
    </row>
    <row r="8" s="20" customFormat="1" ht="57" customHeight="1" spans="1:8">
      <c r="A8" s="11" t="s">
        <v>36</v>
      </c>
      <c r="B8" s="22" t="s">
        <v>37</v>
      </c>
      <c r="C8" s="11"/>
      <c r="D8" s="11" t="s">
        <v>10</v>
      </c>
      <c r="E8" s="22" t="s">
        <v>26</v>
      </c>
      <c r="F8" s="25" t="s">
        <v>38</v>
      </c>
      <c r="G8" s="11">
        <v>25</v>
      </c>
      <c r="H8" s="24" t="s">
        <v>35</v>
      </c>
    </row>
    <row r="9" s="21" customFormat="1" ht="42.75" spans="1:8">
      <c r="A9" s="26" t="s">
        <v>39</v>
      </c>
      <c r="B9" s="27" t="s">
        <v>40</v>
      </c>
      <c r="C9" s="26"/>
      <c r="D9" s="26" t="s">
        <v>10</v>
      </c>
      <c r="E9" s="27" t="s">
        <v>26</v>
      </c>
      <c r="F9" s="28" t="s">
        <v>41</v>
      </c>
      <c r="G9" s="26">
        <v>50</v>
      </c>
      <c r="H9" s="27" t="s">
        <v>35</v>
      </c>
    </row>
    <row r="10" s="21" customFormat="1" ht="60.75" customHeight="1" spans="1:8">
      <c r="A10" s="26" t="s">
        <v>42</v>
      </c>
      <c r="B10" s="27" t="s">
        <v>43</v>
      </c>
      <c r="C10" s="26"/>
      <c r="D10" s="26" t="s">
        <v>10</v>
      </c>
      <c r="E10" s="27" t="s">
        <v>26</v>
      </c>
      <c r="F10" s="28" t="s">
        <v>44</v>
      </c>
      <c r="G10" s="26">
        <v>50</v>
      </c>
      <c r="H10" s="27" t="s">
        <v>35</v>
      </c>
    </row>
    <row r="11" s="20" customFormat="1" ht="66.75" customHeight="1" spans="1:8">
      <c r="A11" s="11" t="s">
        <v>45</v>
      </c>
      <c r="B11" s="22" t="s">
        <v>46</v>
      </c>
      <c r="C11" s="11"/>
      <c r="D11" s="11" t="s">
        <v>10</v>
      </c>
      <c r="E11" s="22" t="s">
        <v>26</v>
      </c>
      <c r="F11" s="25" t="s">
        <v>47</v>
      </c>
      <c r="G11" s="11">
        <v>30</v>
      </c>
      <c r="H11" s="24" t="s">
        <v>48</v>
      </c>
    </row>
    <row r="12" s="20" customFormat="1" ht="58.5" customHeight="1" spans="1:8">
      <c r="A12" s="11" t="s">
        <v>49</v>
      </c>
      <c r="B12" s="22" t="s">
        <v>50</v>
      </c>
      <c r="C12" s="11"/>
      <c r="D12" s="11" t="s">
        <v>10</v>
      </c>
      <c r="E12" s="22" t="s">
        <v>26</v>
      </c>
      <c r="F12" s="25" t="s">
        <v>51</v>
      </c>
      <c r="G12" s="11">
        <v>30</v>
      </c>
      <c r="H12" s="24" t="s">
        <v>48</v>
      </c>
    </row>
    <row r="13" ht="60" customHeight="1" spans="1:8">
      <c r="A13" s="12" t="s">
        <v>52</v>
      </c>
      <c r="B13" s="29" t="s">
        <v>53</v>
      </c>
      <c r="C13" s="12"/>
      <c r="D13" s="12" t="s">
        <v>10</v>
      </c>
      <c r="E13" s="13" t="s">
        <v>54</v>
      </c>
      <c r="F13" s="12" t="s">
        <v>55</v>
      </c>
      <c r="G13" s="12">
        <v>100</v>
      </c>
      <c r="H13" s="30" t="s">
        <v>56</v>
      </c>
    </row>
    <row r="14" ht="60.75" customHeight="1" spans="1:8">
      <c r="A14" s="12" t="s">
        <v>57</v>
      </c>
      <c r="B14" s="13" t="s">
        <v>58</v>
      </c>
      <c r="C14" s="12"/>
      <c r="D14" s="12" t="s">
        <v>10</v>
      </c>
      <c r="E14" s="13" t="s">
        <v>59</v>
      </c>
      <c r="F14" s="12" t="s">
        <v>60</v>
      </c>
      <c r="G14" s="12">
        <v>150</v>
      </c>
      <c r="H14" s="13" t="s">
        <v>61</v>
      </c>
    </row>
    <row r="15" ht="60" customHeight="1" spans="1:8">
      <c r="A15" s="12" t="s">
        <v>62</v>
      </c>
      <c r="B15" s="13" t="s">
        <v>63</v>
      </c>
      <c r="C15" s="12"/>
      <c r="D15" s="12" t="s">
        <v>10</v>
      </c>
      <c r="E15" s="13" t="s">
        <v>59</v>
      </c>
      <c r="F15" s="12" t="s">
        <v>64</v>
      </c>
      <c r="G15" s="12">
        <v>150</v>
      </c>
      <c r="H15" s="13" t="s">
        <v>65</v>
      </c>
    </row>
    <row r="16" ht="57.75" customHeight="1" spans="1:8">
      <c r="A16" s="12" t="s">
        <v>66</v>
      </c>
      <c r="B16" s="13" t="s">
        <v>67</v>
      </c>
      <c r="C16" s="12"/>
      <c r="D16" s="12" t="s">
        <v>10</v>
      </c>
      <c r="E16" s="13" t="s">
        <v>68</v>
      </c>
      <c r="F16" s="12" t="s">
        <v>69</v>
      </c>
      <c r="G16" s="12">
        <v>150</v>
      </c>
      <c r="H16" s="30" t="s">
        <v>70</v>
      </c>
    </row>
    <row r="17" ht="60" customHeight="1" spans="1:9">
      <c r="A17" s="12" t="s">
        <v>71</v>
      </c>
      <c r="B17" s="13" t="s">
        <v>72</v>
      </c>
      <c r="C17" s="12"/>
      <c r="D17" s="12" t="s">
        <v>10</v>
      </c>
      <c r="E17" s="13" t="s">
        <v>73</v>
      </c>
      <c r="F17" s="12" t="s">
        <v>74</v>
      </c>
      <c r="G17" s="12">
        <v>150</v>
      </c>
      <c r="H17" s="30" t="s">
        <v>75</v>
      </c>
      <c r="I17" s="8" t="s">
        <v>76</v>
      </c>
    </row>
    <row r="18" ht="60.75" customHeight="1" spans="1:8">
      <c r="A18" s="11" t="s">
        <v>77</v>
      </c>
      <c r="B18" s="22" t="s">
        <v>78</v>
      </c>
      <c r="C18" s="11"/>
      <c r="D18" s="11" t="s">
        <v>10</v>
      </c>
      <c r="E18" s="22" t="s">
        <v>11</v>
      </c>
      <c r="F18" s="11" t="s">
        <v>79</v>
      </c>
      <c r="G18" s="11">
        <v>21</v>
      </c>
      <c r="H18" s="31" t="s">
        <v>13</v>
      </c>
    </row>
    <row r="19" ht="60.75" customHeight="1" spans="1:8">
      <c r="A19" s="11" t="s">
        <v>80</v>
      </c>
      <c r="B19" s="22" t="s">
        <v>81</v>
      </c>
      <c r="C19" s="11"/>
      <c r="D19" s="11" t="s">
        <v>10</v>
      </c>
      <c r="E19" s="22" t="s">
        <v>11</v>
      </c>
      <c r="F19" s="11" t="s">
        <v>82</v>
      </c>
      <c r="G19" s="11">
        <v>21</v>
      </c>
      <c r="H19" s="31" t="s">
        <v>13</v>
      </c>
    </row>
    <row r="20" ht="60.75" customHeight="1" spans="1:8">
      <c r="A20" s="11" t="s">
        <v>83</v>
      </c>
      <c r="B20" s="22" t="s">
        <v>84</v>
      </c>
      <c r="C20" s="11"/>
      <c r="D20" s="11" t="s">
        <v>10</v>
      </c>
      <c r="E20" s="22" t="s">
        <v>11</v>
      </c>
      <c r="F20" s="11" t="s">
        <v>85</v>
      </c>
      <c r="G20" s="11">
        <v>21</v>
      </c>
      <c r="H20" s="31" t="s">
        <v>13</v>
      </c>
    </row>
    <row r="21" s="20" customFormat="1" ht="76.5" customHeight="1" spans="1:8">
      <c r="A21" s="11" t="s">
        <v>86</v>
      </c>
      <c r="B21" s="22" t="s">
        <v>87</v>
      </c>
      <c r="C21" s="11"/>
      <c r="D21" s="11" t="s">
        <v>10</v>
      </c>
      <c r="E21" s="22" t="s">
        <v>11</v>
      </c>
      <c r="F21" s="11" t="s">
        <v>12</v>
      </c>
      <c r="G21" s="11">
        <v>20</v>
      </c>
      <c r="H21" s="31" t="s">
        <v>13</v>
      </c>
    </row>
    <row r="22" s="20" customFormat="1" ht="76.5" customHeight="1" spans="1:8">
      <c r="A22" s="11" t="s">
        <v>88</v>
      </c>
      <c r="B22" s="22" t="s">
        <v>89</v>
      </c>
      <c r="C22" s="11"/>
      <c r="D22" s="11" t="s">
        <v>10</v>
      </c>
      <c r="E22" s="22" t="s">
        <v>11</v>
      </c>
      <c r="F22" s="11" t="s">
        <v>12</v>
      </c>
      <c r="G22" s="11">
        <v>20</v>
      </c>
      <c r="H22" s="31" t="s">
        <v>13</v>
      </c>
    </row>
    <row r="23" ht="60" customHeight="1"/>
    <row r="25" ht="60.75" customHeight="1" spans="1:8">
      <c r="A25" s="32" t="s">
        <v>90</v>
      </c>
      <c r="B25" s="33" t="s">
        <v>91</v>
      </c>
      <c r="C25" s="32"/>
      <c r="D25" s="32" t="s">
        <v>10</v>
      </c>
      <c r="E25" s="33" t="s">
        <v>92</v>
      </c>
      <c r="F25" s="32" t="s">
        <v>85</v>
      </c>
      <c r="G25" s="32">
        <v>20</v>
      </c>
      <c r="H25" s="34" t="s">
        <v>93</v>
      </c>
    </row>
    <row r="26" ht="60.75" customHeight="1" spans="1:8">
      <c r="A26" s="32" t="s">
        <v>94</v>
      </c>
      <c r="B26" s="33" t="s">
        <v>95</v>
      </c>
      <c r="C26" s="32"/>
      <c r="D26" s="32" t="s">
        <v>10</v>
      </c>
      <c r="E26" s="33" t="s">
        <v>92</v>
      </c>
      <c r="F26" s="32" t="s">
        <v>79</v>
      </c>
      <c r="G26" s="32">
        <v>21</v>
      </c>
      <c r="H26" s="34" t="s">
        <v>13</v>
      </c>
    </row>
    <row r="27" ht="60.75" customHeight="1" spans="1:8">
      <c r="A27" s="32" t="s">
        <v>96</v>
      </c>
      <c r="B27" s="33" t="s">
        <v>97</v>
      </c>
      <c r="C27" s="32"/>
      <c r="D27" s="32" t="s">
        <v>10</v>
      </c>
      <c r="E27" s="33" t="s">
        <v>92</v>
      </c>
      <c r="F27" s="32" t="s">
        <v>82</v>
      </c>
      <c r="G27" s="32">
        <v>21</v>
      </c>
      <c r="H27" s="34" t="s">
        <v>13</v>
      </c>
    </row>
    <row r="28" ht="60.75" customHeight="1" spans="1:8">
      <c r="A28" s="32" t="s">
        <v>98</v>
      </c>
      <c r="B28" s="33" t="s">
        <v>99</v>
      </c>
      <c r="C28" s="32"/>
      <c r="D28" s="32" t="s">
        <v>10</v>
      </c>
      <c r="E28" s="33" t="s">
        <v>92</v>
      </c>
      <c r="F28" s="32" t="s">
        <v>85</v>
      </c>
      <c r="G28" s="32">
        <v>21</v>
      </c>
      <c r="H28" s="34" t="s">
        <v>13</v>
      </c>
    </row>
  </sheetData>
  <hyperlinks>
    <hyperlink ref="H4" r:id="rId1" display="https://www.amazon.com/Countertop-Wine-Rack-Assembly-Required/dp/B07Q4X8BJY/ref=zg_bs_2474049011_4?_encoding=UTF8&amp;psc=1&amp;refRID=BZJGVQAYX3CS2S07BB0N"/>
    <hyperlink ref="H3" r:id="rId2" display="https://www.amazon.com/HomeEvolution-Educational-Landmarks-Stickers-Nursery/dp/B01IXRAALK/ref=sr_1_4?dchild=1&amp;keywords=Animal+World+Map+Kids+Wall+Stickers&amp;qid=1606119790&amp;sr=8-4"/>
    <hyperlink ref="H2"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5" r:id="rId4" display="https://www.amazon.com/Vintorio-Wine-Aerator-Pourer-Aerating/dp/B00T1F5CSU/ref=zg_bs_678498011_1?_encoding=UTF8&amp;psc=1&amp;refRID=VXCHSJEWB0PP5EGE18T4"/>
    <hyperlink ref="H6" r:id="rId4" display="https://www.amazon.com/Vintorio-Wine-Aerator-Pourer-Aerating/dp/B00T1F5CSU/ref=zg_bs_678498011_1?_encoding=UTF8&amp;psc=1&amp;refRID=VXCHSJEWB0PP5EGE18T4"/>
    <hyperlink ref="H7" r:id="rId5" display="https://www.amazon.com/Wine-Aerator-Pourer-2-pack-Decanter/dp/B014RS9NQ2/ref=zg_bs_678498011_11?_encoding=UTF8&amp;psc=1&amp;refRID=VXCHSJEWB0PP5EGE18T4"/>
    <hyperlink ref="H11" r:id="rId6" display="https://www.amazon.com/Vinturi-V1010-Essential-Decanter-Enhanced/dp/B000UPOJ5W/ref=zg_bs_678498011_7?_encoding=UTF8&amp;psc=1&amp;refRID=VXCHSJEWB0PP5EGE18T4"/>
    <hyperlink ref="H12" r:id="rId6" display="https://www.amazon.com/Vinturi-V1010-Essential-Decanter-Enhanced/dp/B000UPOJ5W/ref=zg_bs_678498011_7?_encoding=UTF8&amp;psc=1&amp;refRID=VXCHSJEWB0PP5EGE18T4"/>
    <hyperlink ref="H16" r:id="rId7" display="https://www.amazon.com/SUNGIFT-Cork-Board-Roll-Thick/dp/B08T5W5MJK/ref=sr_1_10?dchild=1&amp;m=A2FH85Q4XLX9O4&amp;marketplaceID=ATVPDKIKX0DER&amp;qid=1615790913&amp;s=merchant-items&amp;sr=1-10"/>
    <hyperlink ref="H17" r:id="rId8" display="https://www.amazon.com/DocSafe-Fireproof-Organizer-Collapsible-Document/dp/B08PKRHLCF/ref=sr_1_1?dchild=1&amp;m=A86I1R4ST8WRT&amp;marketplaceID=ATVPDKIKX0DER&amp;qid=1614743764&amp;s=merchant-items&amp;sr=1-1"/>
    <hyperlink ref="H18"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19"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20"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25"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0ZQ=="/>
    <hyperlink ref="H26"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27"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28"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13" r:id="rId9" display="https://www.amazon.com/Chamois-Cloth-Car-Natural-Cleaning/dp/B083XCLGQL/ref=sr_1_12?dchild=1&amp;keywords=chamois+towel&amp;qid=1613986229&amp;sr=8-12"/>
    <hyperlink ref="H21"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 ref="H22" r:id="rId3" display="https://www.amazon.com/dp/B08HYNCM89/ref=sspa_dk_detail_6?psc=1&amp;pd_rd_i=B08HYNCM89&amp;pd_rd_w=MOWao&amp;pf_rd_p=7d37a48b-2b1a-4373-8c1a-bdcc5da66be9&amp;pd_rd_wg=C7Ndo&amp;pf_rd_r=4Q0Z5XR3DDJVKWG1DZQ8&amp;pd_rd_r=0c193594-8c16-45a8-8671-6e35b3393bd8&amp;spLa=ZW5jcnlwdGVkUXVhbGlmaWVyPUExSVZOVVc2UjBXRENFJmVuY3J5cHRlZElkPUEwNDg5NTM3MVQzOUJXMlpIMkVRNiZlbmNyeXB0ZWRBZElkPUEwNDc0NTU3R05HWUVNNDJLSzc0JndpZGdldE5hbWU9c3BfZGV0YWlsJmFjdGlvbj1jbGlja1JlZGlyZWN0JmRvTm90TG9nQ2xpY2s9dHJ1ZQ=="/>
  </hyperlink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zoomScale="85" zoomScaleNormal="85" topLeftCell="A7" workbookViewId="0">
      <selection activeCell="A7" sqref="A7"/>
    </sheetView>
  </sheetViews>
  <sheetFormatPr defaultColWidth="9" defaultRowHeight="14.25" outlineLevelCol="1"/>
  <cols>
    <col min="1" max="1" width="78.875" customWidth="1"/>
    <col min="2" max="2" width="77.5" customWidth="1"/>
  </cols>
  <sheetData>
    <row r="1" ht="42.75" spans="1:1">
      <c r="A1" s="1" t="s">
        <v>183</v>
      </c>
    </row>
    <row r="2" ht="47.25" spans="1:1">
      <c r="A2" s="1" t="s">
        <v>184</v>
      </c>
    </row>
    <row r="3" ht="28.5" spans="1:1">
      <c r="A3" s="1" t="s">
        <v>185</v>
      </c>
    </row>
    <row r="4" ht="28.5" spans="1:2">
      <c r="A4" s="1" t="s">
        <v>186</v>
      </c>
      <c r="B4" s="1"/>
    </row>
    <row r="5" ht="42.75" spans="1:1">
      <c r="A5" s="3" t="s">
        <v>187</v>
      </c>
    </row>
    <row r="7" ht="394.5" customHeight="1" spans="1:1">
      <c r="A7" s="2" t="s">
        <v>188</v>
      </c>
    </row>
    <row r="8" spans="1:1">
      <c r="A8" s="2"/>
    </row>
    <row r="9" spans="1:1">
      <c r="A9" s="2"/>
    </row>
    <row r="10" spans="1:1">
      <c r="A10" s="2"/>
    </row>
    <row r="11" spans="1:1">
      <c r="A11" s="2"/>
    </row>
    <row r="12" spans="1:1">
      <c r="A12" s="2"/>
    </row>
  </sheetData>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zoomScale="70" zoomScaleNormal="70" topLeftCell="A7" workbookViewId="0">
      <selection activeCell="A7" sqref="A7"/>
    </sheetView>
  </sheetViews>
  <sheetFormatPr defaultColWidth="9" defaultRowHeight="14.25" outlineLevelRow="6" outlineLevelCol="1"/>
  <cols>
    <col min="1" max="1" width="94.375" customWidth="1"/>
    <col min="2" max="2" width="77.5" customWidth="1"/>
  </cols>
  <sheetData>
    <row r="1" ht="42.75" spans="1:1">
      <c r="A1" s="1" t="s">
        <v>183</v>
      </c>
    </row>
    <row r="2" ht="47.25" spans="1:1">
      <c r="A2" s="1" t="s">
        <v>189</v>
      </c>
    </row>
    <row r="3" ht="28.5" spans="1:1">
      <c r="A3" s="1" t="s">
        <v>185</v>
      </c>
    </row>
    <row r="4" ht="28.5" spans="1:2">
      <c r="A4" s="1" t="s">
        <v>186</v>
      </c>
      <c r="B4" s="1"/>
    </row>
    <row r="5" ht="63" customHeight="1" spans="1:1">
      <c r="A5" s="3" t="s">
        <v>187</v>
      </c>
    </row>
    <row r="7" ht="370.5" spans="1:1">
      <c r="A7" s="2" t="s">
        <v>190</v>
      </c>
    </row>
  </sheetData>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zoomScale="85" zoomScaleNormal="85" topLeftCell="A6" workbookViewId="0">
      <selection activeCell="A7" sqref="A7"/>
    </sheetView>
  </sheetViews>
  <sheetFormatPr defaultColWidth="9" defaultRowHeight="14.25" outlineLevelRow="6"/>
  <cols>
    <col min="1" max="1" width="85.75" customWidth="1"/>
    <col min="2" max="2" width="62.5" customWidth="1"/>
  </cols>
  <sheetData>
    <row r="1" ht="42.75" spans="1:1">
      <c r="A1" s="1" t="s">
        <v>191</v>
      </c>
    </row>
    <row r="2" ht="47.25" spans="1:1">
      <c r="A2" s="1" t="s">
        <v>192</v>
      </c>
    </row>
    <row r="3" ht="28.5" spans="1:1">
      <c r="A3" s="1" t="s">
        <v>193</v>
      </c>
    </row>
    <row r="4" ht="28.5" spans="1:1">
      <c r="A4" s="1" t="s">
        <v>194</v>
      </c>
    </row>
    <row r="5" ht="42.75" spans="1:1">
      <c r="A5" s="1" t="s">
        <v>195</v>
      </c>
    </row>
    <row r="7" ht="327.75" spans="1:1">
      <c r="A7" s="2" t="s">
        <v>196</v>
      </c>
    </row>
  </sheetData>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zoomScale="70" zoomScaleNormal="70" topLeftCell="A2" workbookViewId="0">
      <selection activeCell="A7" sqref="A7"/>
    </sheetView>
  </sheetViews>
  <sheetFormatPr defaultColWidth="9" defaultRowHeight="14.25" outlineLevelRow="6"/>
  <cols>
    <col min="1" max="1" width="91.875" customWidth="1"/>
    <col min="2" max="2" width="68" customWidth="1"/>
  </cols>
  <sheetData>
    <row r="1" ht="42.75" spans="1:1">
      <c r="A1" s="1" t="s">
        <v>191</v>
      </c>
    </row>
    <row r="2" ht="47.25" spans="1:1">
      <c r="A2" s="3" t="s">
        <v>197</v>
      </c>
    </row>
    <row r="3" ht="28.5" spans="1:1">
      <c r="A3" s="1" t="s">
        <v>193</v>
      </c>
    </row>
    <row r="4" ht="28.5" spans="1:1">
      <c r="A4" s="1" t="s">
        <v>194</v>
      </c>
    </row>
    <row r="5" ht="42.75" spans="1:1">
      <c r="A5" s="1" t="s">
        <v>195</v>
      </c>
    </row>
    <row r="7" ht="299.25" spans="1:1">
      <c r="A7" s="2" t="s">
        <v>198</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topLeftCell="A7" workbookViewId="0">
      <selection activeCell="A7" sqref="A7"/>
    </sheetView>
  </sheetViews>
  <sheetFormatPr defaultColWidth="9" defaultRowHeight="14.25" outlineLevelRow="6"/>
  <cols>
    <col min="1" max="1" width="83.5" customWidth="1"/>
    <col min="2" max="2" width="76.5" customWidth="1"/>
  </cols>
  <sheetData>
    <row r="1" ht="28.5" spans="1:1">
      <c r="A1" s="1" t="s">
        <v>199</v>
      </c>
    </row>
    <row r="2" ht="42.75" spans="1:1">
      <c r="A2" s="1" t="s">
        <v>200</v>
      </c>
    </row>
    <row r="3" ht="28.5" spans="1:1">
      <c r="A3" s="1" t="s">
        <v>201</v>
      </c>
    </row>
    <row r="4" ht="42.75" spans="1:1">
      <c r="A4" s="1" t="s">
        <v>202</v>
      </c>
    </row>
    <row r="5" ht="28.5" spans="1:1">
      <c r="A5" s="1" t="s">
        <v>203</v>
      </c>
    </row>
    <row r="7" ht="299.25" spans="1:1">
      <c r="A7" s="2" t="s">
        <v>204</v>
      </c>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C7" sqref="C7"/>
    </sheetView>
  </sheetViews>
  <sheetFormatPr defaultColWidth="9" defaultRowHeight="14.25" outlineLevelRow="6"/>
  <cols>
    <col min="1" max="1" width="92.875" customWidth="1"/>
  </cols>
  <sheetData>
    <row r="1" ht="28.5" spans="1:1">
      <c r="A1" s="1" t="s">
        <v>199</v>
      </c>
    </row>
    <row r="2" ht="42.75" spans="1:1">
      <c r="A2" s="1" t="s">
        <v>200</v>
      </c>
    </row>
    <row r="3" ht="28.5" spans="1:1">
      <c r="A3" s="1" t="s">
        <v>201</v>
      </c>
    </row>
    <row r="4" ht="28.5" spans="1:1">
      <c r="A4" s="1" t="s">
        <v>202</v>
      </c>
    </row>
    <row r="5" ht="28.5" spans="1:1">
      <c r="A5" s="1" t="s">
        <v>205</v>
      </c>
    </row>
    <row r="7" ht="299.25" spans="1:1">
      <c r="A7" s="2" t="s">
        <v>206</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4"/>
  <sheetViews>
    <sheetView tabSelected="1" zoomScale="85" zoomScaleNormal="85" topLeftCell="A4" workbookViewId="0">
      <selection activeCell="B6" sqref="B6"/>
    </sheetView>
  </sheetViews>
  <sheetFormatPr defaultColWidth="9" defaultRowHeight="14.25"/>
  <cols>
    <col min="1" max="1" width="24" customWidth="1"/>
    <col min="2" max="2" width="22.5" customWidth="1"/>
    <col min="3" max="3" width="9" customWidth="1"/>
    <col min="4" max="4" width="9.875" customWidth="1"/>
    <col min="5" max="5" width="15.625" customWidth="1"/>
    <col min="6" max="6" width="11.375" customWidth="1"/>
    <col min="7" max="7" width="11.75" customWidth="1"/>
    <col min="8" max="8" width="10" customWidth="1"/>
    <col min="9" max="9" width="14.25" customWidth="1"/>
  </cols>
  <sheetData>
    <row r="1" ht="63" spans="1:12">
      <c r="A1" s="14" t="s">
        <v>100</v>
      </c>
      <c r="B1" s="14" t="s">
        <v>101</v>
      </c>
      <c r="C1" s="15" t="s">
        <v>102</v>
      </c>
      <c r="D1" s="15" t="s">
        <v>103</v>
      </c>
      <c r="E1" s="14" t="s">
        <v>104</v>
      </c>
      <c r="F1" s="14" t="s">
        <v>105</v>
      </c>
      <c r="G1" s="14" t="s">
        <v>106</v>
      </c>
      <c r="H1" s="14" t="s">
        <v>107</v>
      </c>
      <c r="I1" s="14" t="s">
        <v>108</v>
      </c>
      <c r="J1" s="15" t="s">
        <v>109</v>
      </c>
      <c r="K1" s="18" t="s">
        <v>110</v>
      </c>
      <c r="L1" s="18" t="s">
        <v>111</v>
      </c>
    </row>
    <row r="2" ht="100.5" customHeight="1" spans="1:12">
      <c r="A2" s="12"/>
      <c r="B2" s="16" t="s">
        <v>112</v>
      </c>
      <c r="C2" s="12">
        <v>9.99</v>
      </c>
      <c r="D2" s="12">
        <f>6.5*2+1+5</f>
        <v>19</v>
      </c>
      <c r="E2" s="16" t="s">
        <v>113</v>
      </c>
      <c r="F2" s="12">
        <v>1</v>
      </c>
      <c r="G2" s="12">
        <v>0.15</v>
      </c>
      <c r="H2" s="12">
        <v>6.5</v>
      </c>
      <c r="I2" s="12">
        <v>4.98</v>
      </c>
      <c r="J2" s="12">
        <f>C2-I2</f>
        <v>5.01</v>
      </c>
      <c r="K2" s="12">
        <f>J2*6.4-D2</f>
        <v>13.064</v>
      </c>
      <c r="L2" s="19">
        <f>K2/(C2*6.8)</f>
        <v>0.192309957015839</v>
      </c>
    </row>
    <row r="3" ht="100.5" customHeight="1" spans="1:12">
      <c r="A3" s="12"/>
      <c r="B3" s="16" t="s">
        <v>114</v>
      </c>
      <c r="C3" s="12">
        <v>44.99</v>
      </c>
      <c r="D3" s="12">
        <f>85+31+27+11</f>
        <v>154</v>
      </c>
      <c r="E3" s="16" t="s">
        <v>113</v>
      </c>
      <c r="F3" s="12">
        <v>1</v>
      </c>
      <c r="G3" s="12">
        <v>0.15</v>
      </c>
      <c r="H3" s="12">
        <v>6.4</v>
      </c>
      <c r="I3" s="12">
        <f>5.42+0.15*C3</f>
        <v>12.1685</v>
      </c>
      <c r="J3" s="12">
        <f t="shared" ref="J3" si="0">C3-I3</f>
        <v>32.8215</v>
      </c>
      <c r="K3" s="12">
        <f t="shared" ref="K3" si="1">J3*H3-D3</f>
        <v>56.0576</v>
      </c>
      <c r="L3" s="19">
        <f t="shared" ref="L3" si="2">K3/(C3*H3)</f>
        <v>0.19468770837964</v>
      </c>
    </row>
    <row r="4" ht="100.5" customHeight="1" spans="1:12">
      <c r="A4" s="12"/>
      <c r="B4" s="16" t="s">
        <v>115</v>
      </c>
      <c r="C4" s="12">
        <v>44.99</v>
      </c>
      <c r="D4" s="12">
        <f>85+31+8</f>
        <v>124</v>
      </c>
      <c r="E4" s="16" t="s">
        <v>113</v>
      </c>
      <c r="F4" s="12">
        <v>1</v>
      </c>
      <c r="G4" s="12">
        <v>0.15</v>
      </c>
      <c r="H4" s="12">
        <v>6.5</v>
      </c>
      <c r="I4" s="12">
        <f>4.95+0.15*C4</f>
        <v>11.6985</v>
      </c>
      <c r="J4" s="12">
        <f t="shared" ref="J4:J5" si="3">C4-I4</f>
        <v>33.2915</v>
      </c>
      <c r="K4" s="12">
        <f t="shared" ref="K4:K5" si="4">J4*H4-D4</f>
        <v>92.39475</v>
      </c>
      <c r="L4" s="19">
        <f t="shared" ref="L4:L5" si="5">K4/(C4*H4)</f>
        <v>0.315949698223537</v>
      </c>
    </row>
    <row r="5" ht="100.5" customHeight="1" spans="1:12">
      <c r="A5" s="12"/>
      <c r="B5" s="16" t="s">
        <v>116</v>
      </c>
      <c r="C5" s="12">
        <v>39.99</v>
      </c>
      <c r="D5" s="12">
        <f>85+27+8</f>
        <v>120</v>
      </c>
      <c r="E5" s="16" t="s">
        <v>113</v>
      </c>
      <c r="F5" s="12">
        <v>1</v>
      </c>
      <c r="G5" s="12">
        <v>0.15</v>
      </c>
      <c r="H5" s="12">
        <v>6.5</v>
      </c>
      <c r="I5" s="12">
        <f>4.95+0.15*C5</f>
        <v>10.9485</v>
      </c>
      <c r="J5" s="12">
        <f t="shared" si="3"/>
        <v>29.0415</v>
      </c>
      <c r="K5" s="12">
        <f t="shared" si="4"/>
        <v>68.76975</v>
      </c>
      <c r="L5" s="19">
        <f t="shared" si="5"/>
        <v>0.264565179756478</v>
      </c>
    </row>
    <row r="6" ht="100.5" customHeight="1" spans="1:12">
      <c r="A6" s="12"/>
      <c r="B6" s="16" t="s">
        <v>117</v>
      </c>
      <c r="C6" s="12">
        <v>39.99</v>
      </c>
      <c r="D6" s="12">
        <f>85+8</f>
        <v>93</v>
      </c>
      <c r="E6" s="16" t="s">
        <v>113</v>
      </c>
      <c r="F6" s="12">
        <v>1</v>
      </c>
      <c r="G6" s="12">
        <v>0.15</v>
      </c>
      <c r="H6" s="12">
        <v>6.5</v>
      </c>
      <c r="I6" s="12">
        <f>4.25+0.15*C6</f>
        <v>10.2485</v>
      </c>
      <c r="J6" s="12">
        <f t="shared" ref="J6:J8" si="6">C6-I6</f>
        <v>29.7415</v>
      </c>
      <c r="K6" s="12">
        <f t="shared" ref="K6:K8" si="7">J6*H6-D6</f>
        <v>100.31975</v>
      </c>
      <c r="L6" s="19">
        <f t="shared" ref="L6:L8" si="8">K6/(C6*H6)</f>
        <v>0.385941677727124</v>
      </c>
    </row>
    <row r="7" ht="100.5" customHeight="1" spans="1:12">
      <c r="A7" s="12"/>
      <c r="B7" s="16" t="s">
        <v>118</v>
      </c>
      <c r="C7" s="12">
        <v>13.99</v>
      </c>
      <c r="D7" s="12">
        <f>23+1.5+1.5*2+1.5*2+25+26/9</f>
        <v>58.3888888888889</v>
      </c>
      <c r="E7" s="16" t="s">
        <v>113</v>
      </c>
      <c r="F7" s="12">
        <v>2</v>
      </c>
      <c r="G7" s="12">
        <v>0.15</v>
      </c>
      <c r="H7" s="12">
        <v>6.5</v>
      </c>
      <c r="I7" s="12">
        <v>9.94</v>
      </c>
      <c r="J7" s="12">
        <f t="shared" si="6"/>
        <v>4.05</v>
      </c>
      <c r="K7" s="12">
        <f t="shared" si="7"/>
        <v>-32.0638888888889</v>
      </c>
      <c r="L7" s="19">
        <f t="shared" si="8"/>
        <v>-0.352602286126232</v>
      </c>
    </row>
    <row r="8" ht="100.5" customHeight="1" spans="1:12">
      <c r="A8" s="12"/>
      <c r="B8" s="16" t="s">
        <v>34</v>
      </c>
      <c r="C8" s="12">
        <v>5.99</v>
      </c>
      <c r="D8" s="12">
        <f>1.5*2+1.5*2+3</f>
        <v>9</v>
      </c>
      <c r="E8" s="16" t="s">
        <v>119</v>
      </c>
      <c r="F8" s="12">
        <v>1</v>
      </c>
      <c r="G8" s="12">
        <v>0.15</v>
      </c>
      <c r="H8" s="12">
        <v>6.5</v>
      </c>
      <c r="I8" s="12">
        <v>4.51</v>
      </c>
      <c r="J8" s="12">
        <f t="shared" si="6"/>
        <v>1.48</v>
      </c>
      <c r="K8" s="12">
        <f t="shared" si="7"/>
        <v>0.620000000000003</v>
      </c>
      <c r="L8" s="19">
        <f t="shared" si="8"/>
        <v>0.015923975857198</v>
      </c>
    </row>
    <row r="9" ht="100.5" customHeight="1" spans="1:12">
      <c r="A9" s="12"/>
      <c r="B9" s="16" t="s">
        <v>38</v>
      </c>
      <c r="C9" s="12">
        <v>6.99</v>
      </c>
      <c r="D9" s="12">
        <f>1.5*4+1.5*2+5</f>
        <v>14</v>
      </c>
      <c r="E9" s="16" t="s">
        <v>119</v>
      </c>
      <c r="F9" s="12">
        <v>1</v>
      </c>
      <c r="G9" s="12">
        <v>0.15</v>
      </c>
      <c r="H9" s="12">
        <v>6.5</v>
      </c>
      <c r="I9" s="12">
        <v>4.81</v>
      </c>
      <c r="J9" s="12">
        <f t="shared" ref="J9:J11" si="9">C9-I9</f>
        <v>2.18</v>
      </c>
      <c r="K9" s="12">
        <f t="shared" ref="K9:K11" si="10">J9*H9-D9</f>
        <v>0.170000000000003</v>
      </c>
      <c r="L9" s="19">
        <f t="shared" ref="L9:L11" si="11">K9/(C9*H9)</f>
        <v>0.00374160889182356</v>
      </c>
    </row>
    <row r="10" ht="100.5" customHeight="1" spans="1:12">
      <c r="A10" s="17"/>
      <c r="B10" s="16" t="s">
        <v>47</v>
      </c>
      <c r="C10" s="12">
        <v>13.99</v>
      </c>
      <c r="D10" s="12">
        <f>18+1.4*2+6</f>
        <v>26.8</v>
      </c>
      <c r="E10" s="16" t="s">
        <v>113</v>
      </c>
      <c r="F10" s="12">
        <v>1</v>
      </c>
      <c r="G10" s="12">
        <v>0.15</v>
      </c>
      <c r="H10" s="12">
        <v>6.5</v>
      </c>
      <c r="I10" s="12">
        <f>4.9+0.15*C10</f>
        <v>6.9985</v>
      </c>
      <c r="J10" s="12">
        <f t="shared" si="9"/>
        <v>6.9915</v>
      </c>
      <c r="K10" s="12">
        <f t="shared" si="10"/>
        <v>18.64475</v>
      </c>
      <c r="L10" s="19">
        <f t="shared" si="11"/>
        <v>0.205033815362622</v>
      </c>
    </row>
    <row r="11" ht="100.5" customHeight="1" spans="1:12">
      <c r="A11" s="17"/>
      <c r="B11" s="16" t="s">
        <v>51</v>
      </c>
      <c r="C11" s="12">
        <v>19.99</v>
      </c>
      <c r="D11" s="12">
        <f>18*2+11</f>
        <v>47</v>
      </c>
      <c r="E11" s="16" t="s">
        <v>113</v>
      </c>
      <c r="F11" s="12">
        <v>1</v>
      </c>
      <c r="G11" s="12">
        <v>0.15</v>
      </c>
      <c r="H11" s="12">
        <v>6.5</v>
      </c>
      <c r="I11" s="12">
        <f>5.8+0.15*C11</f>
        <v>8.7985</v>
      </c>
      <c r="J11" s="12">
        <f t="shared" si="9"/>
        <v>11.1915</v>
      </c>
      <c r="K11" s="12">
        <f t="shared" si="10"/>
        <v>25.74475</v>
      </c>
      <c r="L11" s="19">
        <f t="shared" si="11"/>
        <v>0.198135606264671</v>
      </c>
    </row>
    <row r="12" ht="101.25" customHeight="1" spans="1:12">
      <c r="A12" s="17"/>
      <c r="B12" s="16" t="s">
        <v>27</v>
      </c>
      <c r="C12" s="12">
        <v>13.99</v>
      </c>
      <c r="D12" s="12">
        <f>11+1.5*2+5</f>
        <v>19</v>
      </c>
      <c r="E12" s="16" t="s">
        <v>113</v>
      </c>
      <c r="F12" s="12">
        <v>1</v>
      </c>
      <c r="G12" s="12">
        <v>0.15</v>
      </c>
      <c r="H12" s="12">
        <v>6.5</v>
      </c>
      <c r="I12" s="12">
        <v>5.41</v>
      </c>
      <c r="J12" s="12">
        <f t="shared" ref="J12:J14" si="12">C12-I12</f>
        <v>8.58</v>
      </c>
      <c r="K12" s="12">
        <f t="shared" ref="K12:K14" si="13">J12*H12-D12</f>
        <v>36.77</v>
      </c>
      <c r="L12" s="19">
        <f t="shared" ref="L12:L14" si="14">K12/(C12*H12)</f>
        <v>0.404354758893715</v>
      </c>
    </row>
    <row r="13" ht="100.5" customHeight="1" spans="1:12">
      <c r="A13" s="17"/>
      <c r="B13" s="16" t="s">
        <v>31</v>
      </c>
      <c r="C13" s="12">
        <v>15.99</v>
      </c>
      <c r="D13" s="12">
        <f>11*2+8</f>
        <v>30</v>
      </c>
      <c r="E13" s="16" t="s">
        <v>113</v>
      </c>
      <c r="F13" s="12">
        <v>1</v>
      </c>
      <c r="G13" s="12">
        <v>0.15</v>
      </c>
      <c r="H13" s="12">
        <v>6.5</v>
      </c>
      <c r="I13" s="12">
        <v>6.16</v>
      </c>
      <c r="J13" s="12">
        <f t="shared" si="12"/>
        <v>9.83</v>
      </c>
      <c r="K13" s="12">
        <f t="shared" si="13"/>
        <v>33.895</v>
      </c>
      <c r="L13" s="19">
        <f t="shared" si="14"/>
        <v>0.326117284841487</v>
      </c>
    </row>
    <row r="14" ht="100.5" customHeight="1" spans="1:12">
      <c r="A14" s="12"/>
      <c r="B14" s="16" t="s">
        <v>120</v>
      </c>
      <c r="C14" s="12">
        <v>44.99</v>
      </c>
      <c r="D14" s="12">
        <f>85+40+27+11</f>
        <v>163</v>
      </c>
      <c r="E14" s="16" t="s">
        <v>113</v>
      </c>
      <c r="F14" s="12">
        <v>1</v>
      </c>
      <c r="G14" s="12">
        <v>0.15</v>
      </c>
      <c r="H14" s="12">
        <v>6.5</v>
      </c>
      <c r="I14" s="12">
        <f>5.42+0.15*C14</f>
        <v>12.1685</v>
      </c>
      <c r="J14" s="12">
        <f t="shared" si="12"/>
        <v>32.8215</v>
      </c>
      <c r="K14" s="12">
        <f t="shared" si="13"/>
        <v>50.33975</v>
      </c>
      <c r="L14" s="19">
        <f t="shared" si="14"/>
        <v>0.17213996272676</v>
      </c>
    </row>
  </sheetData>
  <conditionalFormatting sqref="K3">
    <cfRule type="cellIs" dxfId="0" priority="4" operator="greaterThan">
      <formula>40</formula>
    </cfRule>
  </conditionalFormatting>
  <conditionalFormatting sqref="K4">
    <cfRule type="cellIs" dxfId="0" priority="3" operator="greaterThan">
      <formula>40</formula>
    </cfRule>
  </conditionalFormatting>
  <conditionalFormatting sqref="K5">
    <cfRule type="cellIs" dxfId="0" priority="2" operator="greaterThan">
      <formula>40</formula>
    </cfRule>
  </conditionalFormatting>
  <conditionalFormatting sqref="K6">
    <cfRule type="cellIs" dxfId="0" priority="9" operator="greaterThan">
      <formula>40</formula>
    </cfRule>
  </conditionalFormatting>
  <conditionalFormatting sqref="K7">
    <cfRule type="cellIs" dxfId="0" priority="8" operator="greaterThan">
      <formula>40</formula>
    </cfRule>
  </conditionalFormatting>
  <conditionalFormatting sqref="K10">
    <cfRule type="cellIs" dxfId="0" priority="6" operator="greaterThan">
      <formula>40</formula>
    </cfRule>
  </conditionalFormatting>
  <conditionalFormatting sqref="K14">
    <cfRule type="cellIs" dxfId="0" priority="1" operator="greaterThan">
      <formula>40</formula>
    </cfRule>
  </conditionalFormatting>
  <conditionalFormatting sqref="K8:K9">
    <cfRule type="cellIs" dxfId="0" priority="7" operator="greaterThan">
      <formula>40</formula>
    </cfRule>
  </conditionalFormatting>
  <conditionalFormatting sqref="K11:K13">
    <cfRule type="cellIs" dxfId="0" priority="5" operator="greaterThan">
      <formula>40</formula>
    </cfRule>
  </conditionalFormatting>
  <dataValidations count="3">
    <dataValidation type="list" allowBlank="1" showInputMessage="1" showErrorMessage="1" sqref="F14 F2:F13">
      <formula1>"1,2,3,4,5,6,7,8,9,10,11,12,13"</formula1>
    </dataValidation>
    <dataValidation type="list" allowBlank="1" showInputMessage="1" showErrorMessage="1" sqref="E14 E2:E13">
      <formula1>"小,大,超大"</formula1>
    </dataValidation>
    <dataValidation type="list" allowBlank="1" showInputMessage="1" showErrorMessage="1" sqref="G14 G2:G13">
      <formula1>"0.15,0.08"</formula1>
    </dataValidation>
  </dataValidation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
  <sheetViews>
    <sheetView zoomScale="85" zoomScaleNormal="85" topLeftCell="B1" workbookViewId="0">
      <selection activeCell="G2" sqref="G2"/>
    </sheetView>
  </sheetViews>
  <sheetFormatPr defaultColWidth="9" defaultRowHeight="14.25"/>
  <cols>
    <col min="1" max="2" width="15.75" style="7" customWidth="1"/>
    <col min="3" max="3" width="33.875" style="7" customWidth="1"/>
    <col min="4" max="4" width="16.875" style="7" customWidth="1"/>
    <col min="5" max="5" width="16.125" style="7" customWidth="1"/>
    <col min="6" max="6" width="21.875" style="8" customWidth="1"/>
    <col min="7" max="7" width="16.75" style="7" customWidth="1"/>
    <col min="8" max="8" width="21.625" style="8" customWidth="1"/>
    <col min="9" max="9" width="21" style="7" customWidth="1"/>
    <col min="10" max="10" width="21.625" style="8" customWidth="1"/>
    <col min="11" max="16" width="15.25" style="7" customWidth="1"/>
    <col min="17" max="16384" width="9" style="7"/>
  </cols>
  <sheetData>
    <row r="1" ht="20.25" spans="1:16">
      <c r="A1" s="9" t="s">
        <v>0</v>
      </c>
      <c r="B1" s="9" t="s">
        <v>0</v>
      </c>
      <c r="C1" s="9" t="s">
        <v>5</v>
      </c>
      <c r="D1" s="9" t="s">
        <v>121</v>
      </c>
      <c r="E1" s="9" t="s">
        <v>122</v>
      </c>
      <c r="F1" s="10" t="s">
        <v>123</v>
      </c>
      <c r="G1" s="9" t="s">
        <v>124</v>
      </c>
      <c r="H1" s="10" t="s">
        <v>125</v>
      </c>
      <c r="I1" s="9" t="s">
        <v>126</v>
      </c>
      <c r="J1" s="10" t="s">
        <v>127</v>
      </c>
      <c r="K1" s="9" t="s">
        <v>128</v>
      </c>
      <c r="L1" s="9" t="s">
        <v>129</v>
      </c>
      <c r="M1" s="9" t="s">
        <v>130</v>
      </c>
      <c r="N1" s="9" t="s">
        <v>131</v>
      </c>
      <c r="O1" s="9" t="s">
        <v>132</v>
      </c>
      <c r="P1" s="9" t="s">
        <v>133</v>
      </c>
    </row>
    <row r="2" ht="60" customHeight="1" spans="1:16">
      <c r="A2" s="11" t="s">
        <v>8</v>
      </c>
      <c r="B2" s="11" t="s">
        <v>8</v>
      </c>
      <c r="C2" s="11" t="s">
        <v>12</v>
      </c>
      <c r="D2" s="12" t="s">
        <v>134</v>
      </c>
      <c r="E2" s="13" t="s">
        <v>135</v>
      </c>
      <c r="F2" s="13" t="s">
        <v>136</v>
      </c>
      <c r="G2" s="13" t="s">
        <v>137</v>
      </c>
      <c r="H2" s="13" t="s">
        <v>138</v>
      </c>
      <c r="I2" s="13" t="s">
        <v>139</v>
      </c>
      <c r="J2" s="13" t="s">
        <v>140</v>
      </c>
      <c r="K2" s="12"/>
      <c r="L2" s="12"/>
      <c r="M2" s="12"/>
      <c r="N2" s="12"/>
      <c r="O2" s="12"/>
      <c r="P2" s="12"/>
    </row>
    <row r="3" ht="60" customHeight="1" spans="1:16">
      <c r="A3" s="11" t="s">
        <v>14</v>
      </c>
      <c r="B3" s="11" t="s">
        <v>14</v>
      </c>
      <c r="C3" s="11" t="s">
        <v>17</v>
      </c>
      <c r="D3" s="12" t="s">
        <v>141</v>
      </c>
      <c r="E3" s="12" t="s">
        <v>142</v>
      </c>
      <c r="F3" s="13" t="s">
        <v>143</v>
      </c>
      <c r="G3" s="12"/>
      <c r="H3" s="13"/>
      <c r="I3" s="12"/>
      <c r="J3" s="13"/>
      <c r="K3" s="12"/>
      <c r="L3" s="12"/>
      <c r="M3" s="12"/>
      <c r="N3" s="12"/>
      <c r="O3" s="12"/>
      <c r="P3" s="12"/>
    </row>
    <row r="4" ht="60" customHeight="1" spans="1:16">
      <c r="A4" s="11" t="s">
        <v>19</v>
      </c>
      <c r="B4" s="11" t="s">
        <v>19</v>
      </c>
      <c r="C4" s="11" t="s">
        <v>22</v>
      </c>
      <c r="D4" s="12" t="s">
        <v>141</v>
      </c>
      <c r="E4" s="13" t="s">
        <v>144</v>
      </c>
      <c r="F4" s="13" t="s">
        <v>145</v>
      </c>
      <c r="G4" s="12" t="s">
        <v>146</v>
      </c>
      <c r="H4" s="13" t="s">
        <v>147</v>
      </c>
      <c r="I4" s="13" t="s">
        <v>148</v>
      </c>
      <c r="J4" s="13" t="s">
        <v>149</v>
      </c>
      <c r="K4" s="12"/>
      <c r="L4" s="12"/>
      <c r="M4" s="12"/>
      <c r="N4" s="12"/>
      <c r="O4" s="12"/>
      <c r="P4" s="12"/>
    </row>
    <row r="5" ht="60" customHeight="1" spans="1:16">
      <c r="A5" s="11" t="s">
        <v>24</v>
      </c>
      <c r="B5" s="11" t="s">
        <v>24</v>
      </c>
      <c r="C5" s="11" t="s">
        <v>27</v>
      </c>
      <c r="D5" s="12" t="s">
        <v>150</v>
      </c>
      <c r="E5" s="12" t="s">
        <v>151</v>
      </c>
      <c r="F5" s="13" t="s">
        <v>152</v>
      </c>
      <c r="G5" s="13" t="s">
        <v>148</v>
      </c>
      <c r="H5" s="13" t="s">
        <v>149</v>
      </c>
      <c r="I5" s="12"/>
      <c r="J5" s="13"/>
      <c r="K5" s="12"/>
      <c r="L5" s="12"/>
      <c r="M5" s="12"/>
      <c r="N5" s="12"/>
      <c r="O5" s="12"/>
      <c r="P5" s="12"/>
    </row>
    <row r="6" ht="60" customHeight="1" spans="1:16">
      <c r="A6" s="11" t="s">
        <v>29</v>
      </c>
      <c r="B6" s="11" t="s">
        <v>29</v>
      </c>
      <c r="C6" s="11" t="s">
        <v>31</v>
      </c>
      <c r="D6" s="12" t="s">
        <v>153</v>
      </c>
      <c r="E6" s="12" t="s">
        <v>151</v>
      </c>
      <c r="F6" s="13" t="s">
        <v>152</v>
      </c>
      <c r="G6" s="12"/>
      <c r="H6" s="13"/>
      <c r="I6" s="12"/>
      <c r="J6" s="13"/>
      <c r="K6" s="12"/>
      <c r="L6" s="12"/>
      <c r="M6" s="12"/>
      <c r="N6" s="12"/>
      <c r="O6" s="12"/>
      <c r="P6" s="12"/>
    </row>
    <row r="7" ht="60" customHeight="1" spans="1:16">
      <c r="A7" s="11" t="s">
        <v>32</v>
      </c>
      <c r="B7" s="11" t="s">
        <v>32</v>
      </c>
      <c r="C7" s="11" t="s">
        <v>34</v>
      </c>
      <c r="D7" s="12" t="s">
        <v>154</v>
      </c>
      <c r="E7" s="12" t="s">
        <v>146</v>
      </c>
      <c r="F7" s="13" t="s">
        <v>147</v>
      </c>
      <c r="G7" s="13" t="s">
        <v>148</v>
      </c>
      <c r="H7" s="13" t="s">
        <v>149</v>
      </c>
      <c r="I7" s="12"/>
      <c r="J7" s="13"/>
      <c r="K7" s="12"/>
      <c r="L7" s="12"/>
      <c r="M7" s="12"/>
      <c r="N7" s="12"/>
      <c r="O7" s="12"/>
      <c r="P7" s="12"/>
    </row>
    <row r="8" ht="60" customHeight="1" spans="1:16">
      <c r="A8" s="11" t="s">
        <v>36</v>
      </c>
      <c r="B8" s="11" t="s">
        <v>36</v>
      </c>
      <c r="C8" s="11" t="s">
        <v>38</v>
      </c>
      <c r="D8" s="12" t="s">
        <v>154</v>
      </c>
      <c r="E8" s="12" t="s">
        <v>146</v>
      </c>
      <c r="F8" s="13" t="s">
        <v>147</v>
      </c>
      <c r="G8" s="13" t="s">
        <v>148</v>
      </c>
      <c r="H8" s="13" t="s">
        <v>149</v>
      </c>
      <c r="I8" s="12"/>
      <c r="J8" s="13"/>
      <c r="K8" s="12"/>
      <c r="L8" s="12"/>
      <c r="M8" s="12"/>
      <c r="N8" s="12"/>
      <c r="O8" s="12"/>
      <c r="P8" s="12"/>
    </row>
    <row r="9" ht="60" customHeight="1" spans="1:16">
      <c r="A9" s="11" t="s">
        <v>45</v>
      </c>
      <c r="B9" s="11" t="s">
        <v>45</v>
      </c>
      <c r="C9" s="11" t="s">
        <v>47</v>
      </c>
      <c r="D9" s="12" t="s">
        <v>141</v>
      </c>
      <c r="E9" s="12" t="s">
        <v>155</v>
      </c>
      <c r="F9" s="13" t="s">
        <v>156</v>
      </c>
      <c r="G9" s="13" t="s">
        <v>148</v>
      </c>
      <c r="H9" s="13" t="s">
        <v>149</v>
      </c>
      <c r="I9" s="12"/>
      <c r="J9" s="13"/>
      <c r="K9" s="12"/>
      <c r="L9" s="12"/>
      <c r="M9" s="12"/>
      <c r="N9" s="12"/>
      <c r="O9" s="12"/>
      <c r="P9" s="12"/>
    </row>
    <row r="10" ht="60" customHeight="1" spans="1:16">
      <c r="A10" s="11" t="s">
        <v>49</v>
      </c>
      <c r="B10" s="11" t="s">
        <v>49</v>
      </c>
      <c r="C10" s="11" t="s">
        <v>51</v>
      </c>
      <c r="D10" s="12" t="s">
        <v>157</v>
      </c>
      <c r="E10" s="12" t="s">
        <v>155</v>
      </c>
      <c r="F10" s="13" t="s">
        <v>156</v>
      </c>
      <c r="G10" s="12"/>
      <c r="H10" s="13"/>
      <c r="I10" s="12"/>
      <c r="J10" s="13"/>
      <c r="K10" s="12"/>
      <c r="L10" s="12"/>
      <c r="M10" s="12"/>
      <c r="N10" s="12"/>
      <c r="O10" s="12"/>
      <c r="P10" s="12"/>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zoomScale="115" zoomScaleNormal="115" workbookViewId="0">
      <selection activeCell="D2" sqref="D2"/>
    </sheetView>
  </sheetViews>
  <sheetFormatPr defaultColWidth="9" defaultRowHeight="14.25" outlineLevelRow="6"/>
  <cols>
    <col min="1" max="1" width="81.5" customWidth="1"/>
  </cols>
  <sheetData>
    <row r="1" ht="45.75" customHeight="1" spans="1:1">
      <c r="A1" s="1" t="s">
        <v>158</v>
      </c>
    </row>
    <row r="2" ht="42.75" spans="1:1">
      <c r="A2" s="1" t="s">
        <v>159</v>
      </c>
    </row>
    <row r="3" ht="28.5" spans="1:1">
      <c r="A3" s="1" t="s">
        <v>160</v>
      </c>
    </row>
    <row r="4" ht="28.5" spans="1:1">
      <c r="A4" s="1" t="s">
        <v>161</v>
      </c>
    </row>
    <row r="5" ht="28.5" spans="1:1">
      <c r="A5" s="1" t="s">
        <v>162</v>
      </c>
    </row>
    <row r="7" ht="283.5" customHeight="1" spans="1:1">
      <c r="A7" s="4" t="s">
        <v>163</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zoomScale="115" zoomScaleNormal="115" workbookViewId="0">
      <selection activeCell="A5" sqref="A5"/>
    </sheetView>
  </sheetViews>
  <sheetFormatPr defaultColWidth="9" defaultRowHeight="14.25" outlineLevelRow="6"/>
  <cols>
    <col min="1" max="1" width="81.5" customWidth="1"/>
  </cols>
  <sheetData>
    <row r="1" ht="45.75" customHeight="1" spans="1:1">
      <c r="A1" s="1" t="s">
        <v>158</v>
      </c>
    </row>
    <row r="2" ht="42.75" spans="1:1">
      <c r="A2" s="1" t="s">
        <v>159</v>
      </c>
    </row>
    <row r="3" ht="28.5" spans="1:1">
      <c r="A3" s="1" t="s">
        <v>160</v>
      </c>
    </row>
    <row r="4" ht="28.5" spans="1:1">
      <c r="A4" s="1" t="s">
        <v>164</v>
      </c>
    </row>
    <row r="5" ht="28.5" spans="1:1">
      <c r="A5" s="1" t="s">
        <v>162</v>
      </c>
    </row>
    <row r="7" ht="283.5" customHeight="1" spans="1:1">
      <c r="A7" s="4" t="s">
        <v>165</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A5" sqref="A5"/>
    </sheetView>
  </sheetViews>
  <sheetFormatPr defaultColWidth="9" defaultRowHeight="14.25" outlineLevelRow="6"/>
  <cols>
    <col min="1" max="1" width="81.5" customWidth="1"/>
  </cols>
  <sheetData>
    <row r="1" ht="45.75" customHeight="1" spans="1:1">
      <c r="A1" s="1" t="s">
        <v>158</v>
      </c>
    </row>
    <row r="2" ht="42.75" spans="1:1">
      <c r="A2" s="1" t="s">
        <v>159</v>
      </c>
    </row>
    <row r="3" ht="28.5" spans="1:1">
      <c r="A3" s="1" t="s">
        <v>160</v>
      </c>
    </row>
    <row r="4" ht="28.5" spans="1:1">
      <c r="A4" s="1" t="s">
        <v>166</v>
      </c>
    </row>
    <row r="5" ht="28.5" spans="1:1">
      <c r="A5" s="1" t="s">
        <v>162</v>
      </c>
    </row>
    <row r="7" ht="283.5" customHeight="1" spans="1:1">
      <c r="A7" s="4" t="s">
        <v>167</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zoomScale="115" zoomScaleNormal="115" workbookViewId="0">
      <selection activeCell="A1" sqref="A1:A7"/>
    </sheetView>
  </sheetViews>
  <sheetFormatPr defaultColWidth="9" defaultRowHeight="14.25" outlineLevelRow="6"/>
  <cols>
    <col min="1" max="1" width="81.5" customWidth="1"/>
  </cols>
  <sheetData>
    <row r="1" ht="45.75" customHeight="1" spans="1:1">
      <c r="A1" s="1" t="s">
        <v>158</v>
      </c>
    </row>
    <row r="2" ht="42.75" spans="1:1">
      <c r="A2" s="1" t="s">
        <v>159</v>
      </c>
    </row>
    <row r="3" ht="28.5" spans="1:1">
      <c r="A3" s="1" t="s">
        <v>160</v>
      </c>
    </row>
    <row r="4" ht="28.5" spans="1:1">
      <c r="A4" s="1" t="s">
        <v>168</v>
      </c>
    </row>
    <row r="5" ht="28.5" spans="1:1">
      <c r="A5" s="1" t="s">
        <v>169</v>
      </c>
    </row>
    <row r="7" ht="283.5" customHeight="1" spans="1:1">
      <c r="A7" s="4" t="s">
        <v>170</v>
      </c>
    </row>
  </sheetData>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2"/>
  <sheetViews>
    <sheetView zoomScale="70" zoomScaleNormal="70" workbookViewId="0">
      <selection activeCell="A5" sqref="A5"/>
    </sheetView>
  </sheetViews>
  <sheetFormatPr defaultColWidth="9" defaultRowHeight="14.25"/>
  <cols>
    <col min="1" max="1" width="87.125" style="5" customWidth="1"/>
  </cols>
  <sheetData>
    <row r="1" ht="42.75" spans="1:1">
      <c r="A1" s="6" t="s">
        <v>171</v>
      </c>
    </row>
    <row r="2" ht="42.75" spans="1:1">
      <c r="A2" s="6" t="s">
        <v>172</v>
      </c>
    </row>
    <row r="3" ht="42.75" spans="1:1">
      <c r="A3" s="6" t="s">
        <v>173</v>
      </c>
    </row>
    <row r="4" ht="42.75" spans="1:1">
      <c r="A4" s="6" t="s">
        <v>174</v>
      </c>
    </row>
    <row r="5" ht="28.5" spans="1:1">
      <c r="A5" s="1" t="s">
        <v>175</v>
      </c>
    </row>
    <row r="7" ht="408.75" customHeight="1" spans="1:1">
      <c r="A7" s="2" t="s">
        <v>176</v>
      </c>
    </row>
    <row r="8" spans="1:1">
      <c r="A8" s="2"/>
    </row>
    <row r="9" spans="1:1">
      <c r="A9" s="2"/>
    </row>
    <row r="10" spans="1:1">
      <c r="A10" s="2"/>
    </row>
    <row r="11" spans="1:1">
      <c r="A11" s="2"/>
    </row>
    <row r="12" ht="93.75" customHeight="1" spans="1:1">
      <c r="A12" s="2"/>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1"/>
  <sheetViews>
    <sheetView topLeftCell="A7" workbookViewId="0">
      <selection activeCell="B7" sqref="B7"/>
    </sheetView>
  </sheetViews>
  <sheetFormatPr defaultColWidth="9" defaultRowHeight="14.25" outlineLevelCol="1"/>
  <cols>
    <col min="1" max="1" width="81.75" customWidth="1"/>
    <col min="2" max="2" width="69.875" customWidth="1"/>
  </cols>
  <sheetData>
    <row r="1" ht="42.75" spans="1:1">
      <c r="A1" s="1" t="s">
        <v>177</v>
      </c>
    </row>
    <row r="2" ht="42.75" spans="1:1">
      <c r="A2" s="1" t="s">
        <v>178</v>
      </c>
    </row>
    <row r="3" ht="28.5" spans="1:1">
      <c r="A3" s="1" t="s">
        <v>179</v>
      </c>
    </row>
    <row r="4" ht="28.5" spans="1:1">
      <c r="A4" s="1" t="s">
        <v>180</v>
      </c>
    </row>
    <row r="5" ht="28.5" spans="1:1">
      <c r="A5" s="1" t="s">
        <v>181</v>
      </c>
    </row>
    <row r="7" ht="246" customHeight="1" spans="1:1">
      <c r="A7" s="4" t="s">
        <v>182</v>
      </c>
    </row>
    <row r="11" spans="2:2">
      <c r="B11" s="1"/>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Sheet1</vt:lpstr>
      <vt:lpstr>商品价格</vt:lpstr>
      <vt:lpstr>产品采购链接</vt:lpstr>
      <vt:lpstr>CKH-CFSB-L-S3</vt:lpstr>
      <vt:lpstr>CKH-CFSB-R-S3</vt:lpstr>
      <vt:lpstr>CKH-CFSB-S2</vt:lpstr>
      <vt:lpstr>CKH-CFSB-S4</vt:lpstr>
      <vt:lpstr>CKH-QTDWDT-2</vt:lpstr>
      <vt:lpstr>CKH-HJJJ-S5</vt:lpstr>
      <vt:lpstr>CKH-HJXJQ-S-S3</vt:lpstr>
      <vt:lpstr>CKH-HJXJQ-2</vt:lpstr>
      <vt:lpstr>CKH-HJZMN-S-S3</vt:lpstr>
      <vt:lpstr>CKH-HJZMN-2</vt:lpstr>
      <vt:lpstr>CKH-HJDJQ-S-S4</vt:lpstr>
      <vt:lpstr>CKH-HJDJQ-S-S6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陈David</dc:creator>
  <cp:lastModifiedBy>陈可瀚</cp:lastModifiedBy>
  <dcterms:created xsi:type="dcterms:W3CDTF">2015-06-05T18:19:00Z</dcterms:created>
  <dcterms:modified xsi:type="dcterms:W3CDTF">2021-08-18T09:10:14Z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FE72AD84E12D45B78FB85EC9F99D1BB7</vt:lpwstr>
  </property>
  <property fmtid="{D5CDD505-2E9C-101B-9397-08002B2CF9AE}" pid="3" name="KSOProductBuildVer">
    <vt:lpwstr>2052-11.1.0.10578</vt:lpwstr>
  </property>
</Properties>
</file>