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1" activeTab="1"/>
  </bookViews>
  <sheets>
    <sheet name="十一月" sheetId="15" r:id="rId1"/>
    <sheet name="6月" sheetId="23" r:id="rId2"/>
  </sheets>
  <calcPr calcId="144525"/>
</workbook>
</file>

<file path=xl/sharedStrings.xml><?xml version="1.0" encoding="utf-8"?>
<sst xmlns="http://schemas.openxmlformats.org/spreadsheetml/2006/main" count="68" uniqueCount="46">
  <si>
    <t>产品图片</t>
  </si>
  <si>
    <t>产品名称</t>
  </si>
  <si>
    <t>亚马逊价格（USD)</t>
  </si>
  <si>
    <t>1688价格(RMB)</t>
  </si>
  <si>
    <t>1688尺寸(CM)</t>
  </si>
  <si>
    <t>重量g/个</t>
  </si>
  <si>
    <t>运费+佣金</t>
  </si>
  <si>
    <t>扣除运费+佣金利润（USD)</t>
  </si>
  <si>
    <t>利润（RMB）</t>
  </si>
  <si>
    <t>毛利率</t>
  </si>
  <si>
    <t>亚马逊URL</t>
  </si>
  <si>
    <t>1688URL</t>
  </si>
  <si>
    <t>备注</t>
  </si>
  <si>
    <t>动物世界地图</t>
  </si>
  <si>
    <t>40*2*2</t>
  </si>
  <si>
    <t>https://www.amazon.com/HomeEvolution-Educational-Landmarks-Stickers-Nursery/dp/B01IXRAALK/ref=sr_1_4?dchild=1&amp;keywords=Animal+World+Map+Kids+Wall+Stickers&amp;qid=1606119790&amp;sr=8-4</t>
  </si>
  <si>
    <t>https://detail.1688.com/offer/547049310723.html?spm=a360q.8274423.0.0.49c84c9aaWCzSv</t>
  </si>
  <si>
    <r>
      <rPr>
        <sz val="9.75"/>
        <color rgb="FF000000"/>
        <rFont val="宋体"/>
        <charset val="134"/>
      </rPr>
      <t>为了满足长边不超过45</t>
    </r>
    <r>
      <rPr>
        <sz val="9.75"/>
        <color rgb="FF000000"/>
        <rFont val="Arial"/>
        <charset val="134"/>
      </rPr>
      <t>cm</t>
    </r>
    <r>
      <rPr>
        <sz val="9.75"/>
        <color rgb="FF000000"/>
        <rFont val="宋体"/>
        <charset val="134"/>
      </rPr>
      <t>，需要定制，200张起订，样品费150-100</t>
    </r>
  </si>
  <si>
    <t>镜面贴6"X9"X4</t>
  </si>
  <si>
    <t>15*15*9</t>
  </si>
  <si>
    <t>https://www.amazon.com/Pieces-Cuttable-Flexible-Adhesive-Stickers/dp/B07ZX96ZXT/ref=zg_bs_2933693011_44?_encoding=UTF8&amp;psc=1&amp;refRID=D6RWSKMVMPB2MXSXHKYE</t>
  </si>
  <si>
    <t>https://detail.1688.com/offer/551536465225.html?spm=a261y.8881078.0.0.2c794a25eqNE56</t>
  </si>
  <si>
    <t>1688尺寸与亚马逊大卖款不同，是否考虑定制裁剪。大卖预估日单量10~20</t>
  </si>
  <si>
    <t>黑板墙贴</t>
  </si>
  <si>
    <t>40*2*2*2</t>
  </si>
  <si>
    <t>https://www.amazon.com/Chalkboard-Removable-Adhesive-TAKSDAI-Blackboard/dp/B01LY4PI1Q/ref=zg_bs_1069310_15?_encoding=UTF8&amp;psc=1&amp;refRID=M37A3NVHQCHZJYFV3KYK</t>
  </si>
  <si>
    <t>https://detail.1688.com/offer/546787726232.html?spm=a2615.7691456.autotrace-offerGeneral.40.58c923f2CzNuEk</t>
  </si>
  <si>
    <t>PS5手柄充电座</t>
  </si>
  <si>
    <t>https://www.amazon.com/Benazcap-DualSense-Controller-Accessories-Playstation/dp/B08NF4X751/ref=zg_bs_20972782011_14?_encoding=UTF8&amp;psc=1&amp;refRID=YJTH7R407CG7GZRCQ71T</t>
  </si>
  <si>
    <t>https://detail.1688.com/offer/630531009885.html?spm=a26352.13672862.offerlist.1.2c7f3732VgYQlY</t>
  </si>
  <si>
    <t>亚马逊价格（CAD)</t>
  </si>
  <si>
    <t>包装尺寸</t>
  </si>
  <si>
    <t>重量lb/个</t>
  </si>
  <si>
    <t>佣金比例</t>
  </si>
  <si>
    <t>汇率</t>
  </si>
  <si>
    <t>头程</t>
  </si>
  <si>
    <t>尾程</t>
  </si>
  <si>
    <t>扣除运费+佣金利润（CAD)</t>
  </si>
  <si>
    <t>美国亚马逊ASIN</t>
  </si>
  <si>
    <t>加拿大亚马逊ASIN</t>
  </si>
  <si>
    <t>拖把挂架</t>
  </si>
  <si>
    <t>大</t>
  </si>
  <si>
    <t>B08CZBCLJX</t>
  </si>
  <si>
    <t>B08V1QJFG4
B07PDYC23M
B07X6DZFWP</t>
  </si>
  <si>
    <t>https://detail.1688.com/offer/572655575297.html</t>
  </si>
  <si>
    <t>不同尺寸，单个，两个装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</si>
</sst>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theme="10"/>
      <name val="宋体"/>
      <charset val="134"/>
      <scheme val="minor"/>
    </font>
    <font>
      <sz val="14"/>
      <color rgb="FF333333"/>
      <name val="Tahoma"/>
      <charset val="134"/>
    </font>
    <font>
      <b/>
      <sz val="10"/>
      <color rgb="FF000000"/>
      <name val="宋体"/>
      <charset val="134"/>
    </font>
    <font>
      <b/>
      <sz val="9.75"/>
      <color rgb="FF000000"/>
      <name val="Arial"/>
      <charset val="134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9.75"/>
      <color rgb="FF000000"/>
      <name val="宋体"/>
      <charset val="134"/>
    </font>
    <font>
      <sz val="9.75"/>
      <color rgb="FF00000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3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3" borderId="5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2" fillId="4" borderId="8" applyNumberFormat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4" fillId="26" borderId="10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0" fontId="3" fillId="0" borderId="1" xfId="10" applyBorder="1" applyAlignment="1">
      <alignment vertical="center" wrapText="1"/>
    </xf>
    <xf numFmtId="0" fontId="3" fillId="0" borderId="1" xfId="10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10" fontId="0" fillId="0" borderId="2" xfId="0" applyNumberForma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>
      <alignment vertical="center"/>
    </xf>
    <xf numFmtId="10" fontId="0" fillId="0" borderId="1" xfId="0" applyNumberFormat="1" applyBorder="1" applyAlignment="1">
      <alignment vertical="center" wrapText="1"/>
    </xf>
    <xf numFmtId="10" fontId="0" fillId="0" borderId="0" xfId="0" applyNumberFormat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300355</xdr:colOff>
      <xdr:row>3</xdr:row>
      <xdr:rowOff>0</xdr:rowOff>
    </xdr:from>
    <xdr:to>
      <xdr:col>0</xdr:col>
      <xdr:colOff>2294255</xdr:colOff>
      <xdr:row>3</xdr:row>
      <xdr:rowOff>1703705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0355" y="5091430"/>
          <a:ext cx="1993900" cy="1703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268941</xdr:colOff>
      <xdr:row>2</xdr:row>
      <xdr:rowOff>78441</xdr:rowOff>
    </xdr:from>
    <xdr:to>
      <xdr:col>0</xdr:col>
      <xdr:colOff>2935940</xdr:colOff>
      <xdr:row>2</xdr:row>
      <xdr:rowOff>2698523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8605" y="2414270"/>
          <a:ext cx="2667000" cy="2620010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593912</xdr:colOff>
      <xdr:row>1</xdr:row>
      <xdr:rowOff>84256</xdr:rowOff>
    </xdr:from>
    <xdr:to>
      <xdr:col>0</xdr:col>
      <xdr:colOff>2745441</xdr:colOff>
      <xdr:row>1</xdr:row>
      <xdr:rowOff>1762566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93725" y="502920"/>
          <a:ext cx="2151380" cy="1678305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448235</xdr:colOff>
      <xdr:row>3</xdr:row>
      <xdr:rowOff>55832</xdr:rowOff>
    </xdr:from>
    <xdr:to>
      <xdr:col>0</xdr:col>
      <xdr:colOff>2286000</xdr:colOff>
      <xdr:row>4</xdr:row>
      <xdr:rowOff>184880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47675" y="5146675"/>
          <a:ext cx="1838325" cy="204660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4</xdr:row>
      <xdr:rowOff>192212</xdr:rowOff>
    </xdr:from>
    <xdr:to>
      <xdr:col>0</xdr:col>
      <xdr:colOff>2735036</xdr:colOff>
      <xdr:row>6</xdr:row>
      <xdr:rowOff>520880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5890" y="7200265"/>
          <a:ext cx="2599055" cy="4189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123825</xdr:colOff>
      <xdr:row>1</xdr:row>
      <xdr:rowOff>57150</xdr:rowOff>
    </xdr:from>
    <xdr:to>
      <xdr:col>0</xdr:col>
      <xdr:colOff>1543050</xdr:colOff>
      <xdr:row>1</xdr:row>
      <xdr:rowOff>1464945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825" y="600075"/>
          <a:ext cx="1419225" cy="14077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zoomScale="70" zoomScaleNormal="70" workbookViewId="0">
      <pane ySplit="1" topLeftCell="A5" activePane="bottomLeft" state="frozen"/>
      <selection/>
      <selection pane="bottomLeft" activeCell="C2" sqref="C2"/>
    </sheetView>
  </sheetViews>
  <sheetFormatPr defaultColWidth="9" defaultRowHeight="13.5"/>
  <cols>
    <col min="1" max="1" width="42.375" customWidth="1"/>
    <col min="2" max="2" width="19.25" style="11" customWidth="1"/>
    <col min="3" max="3" width="13.875" customWidth="1"/>
    <col min="4" max="4" width="12.5" customWidth="1"/>
    <col min="5" max="5" width="17.75" style="11" customWidth="1"/>
    <col min="6" max="6" width="13.25" style="11" customWidth="1"/>
    <col min="7" max="7" width="18.75" style="11" customWidth="1"/>
    <col min="8" max="8" width="18.75" customWidth="1"/>
    <col min="9" max="9" width="14.75" customWidth="1"/>
    <col min="10" max="10" width="13.5" customWidth="1"/>
    <col min="11" max="11" width="12.75" style="1" customWidth="1"/>
    <col min="12" max="12" width="44.125" style="1" customWidth="1"/>
    <col min="13" max="13" width="23.125" customWidth="1"/>
    <col min="14" max="14" width="11.5" customWidth="1"/>
  </cols>
  <sheetData>
    <row r="1" ht="33" customHeight="1" spans="1:13">
      <c r="A1" s="2" t="s">
        <v>0</v>
      </c>
      <c r="B1" s="2" t="s">
        <v>1</v>
      </c>
      <c r="C1" s="3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6" t="s">
        <v>8</v>
      </c>
      <c r="J1" s="6" t="s">
        <v>9</v>
      </c>
      <c r="K1" s="3" t="s">
        <v>10</v>
      </c>
      <c r="L1" s="3" t="s">
        <v>11</v>
      </c>
      <c r="M1" s="2" t="s">
        <v>12</v>
      </c>
    </row>
    <row r="2" ht="150.95" customHeight="1" spans="1:13">
      <c r="A2" s="4"/>
      <c r="B2" s="5" t="s">
        <v>13</v>
      </c>
      <c r="C2" s="4">
        <v>11.99</v>
      </c>
      <c r="D2" s="4">
        <v>13</v>
      </c>
      <c r="E2" s="5" t="s">
        <v>14</v>
      </c>
      <c r="F2" s="4">
        <v>200</v>
      </c>
      <c r="G2" s="4">
        <f>3.48+0.15*C2</f>
        <v>5.2785</v>
      </c>
      <c r="H2" s="4">
        <f>C2-G2</f>
        <v>6.7115</v>
      </c>
      <c r="I2" s="4">
        <f>H2*6.4-D2</f>
        <v>29.9536</v>
      </c>
      <c r="J2" s="7">
        <f t="shared" ref="J2:J5" si="0">I2/(C2*6.8)</f>
        <v>0.367384585193544</v>
      </c>
      <c r="K2" s="13" t="s">
        <v>15</v>
      </c>
      <c r="L2" s="14" t="s">
        <v>16</v>
      </c>
      <c r="M2" s="15" t="s">
        <v>17</v>
      </c>
    </row>
    <row r="3" ht="216.95" customHeight="1" spans="1:13">
      <c r="A3" s="4"/>
      <c r="B3" s="5" t="s">
        <v>18</v>
      </c>
      <c r="C3" s="4">
        <v>7.99</v>
      </c>
      <c r="D3" s="4">
        <v>10</v>
      </c>
      <c r="E3" s="5" t="s">
        <v>19</v>
      </c>
      <c r="F3" s="12"/>
      <c r="G3" s="4">
        <f>2.5+0.15*C3</f>
        <v>3.6985</v>
      </c>
      <c r="H3" s="4">
        <f t="shared" ref="H3:H5" si="1">C3-G3</f>
        <v>4.2915</v>
      </c>
      <c r="I3" s="4">
        <f>H3*6.4-D3</f>
        <v>17.4656</v>
      </c>
      <c r="J3" s="7">
        <f t="shared" si="0"/>
        <v>0.321460649341088</v>
      </c>
      <c r="K3" s="13" t="s">
        <v>20</v>
      </c>
      <c r="L3" s="14" t="s">
        <v>21</v>
      </c>
      <c r="M3" s="15" t="s">
        <v>22</v>
      </c>
    </row>
    <row r="4" ht="150.95" customHeight="1" spans="1:13">
      <c r="A4" s="4"/>
      <c r="B4" s="5" t="s">
        <v>23</v>
      </c>
      <c r="C4" s="4">
        <v>14.99</v>
      </c>
      <c r="D4" s="4">
        <v>7</v>
      </c>
      <c r="E4" s="5" t="s">
        <v>24</v>
      </c>
      <c r="F4" s="4">
        <v>200</v>
      </c>
      <c r="G4" s="4">
        <f>3.48+0.15*C4</f>
        <v>5.7285</v>
      </c>
      <c r="H4" s="4">
        <f t="shared" si="1"/>
        <v>9.2615</v>
      </c>
      <c r="I4" s="4">
        <f>H4*6.4-D4</f>
        <v>52.2736</v>
      </c>
      <c r="J4" s="7">
        <f t="shared" si="0"/>
        <v>0.51282815994977</v>
      </c>
      <c r="K4" s="13" t="s">
        <v>25</v>
      </c>
      <c r="L4" s="13" t="s">
        <v>26</v>
      </c>
      <c r="M4" s="16"/>
    </row>
    <row r="5" ht="153" customHeight="1" spans="1:13">
      <c r="A5" s="4"/>
      <c r="B5" s="5" t="s">
        <v>27</v>
      </c>
      <c r="C5" s="4">
        <v>16.99</v>
      </c>
      <c r="D5" s="4">
        <v>22</v>
      </c>
      <c r="E5" s="4"/>
      <c r="F5" s="4"/>
      <c r="G5" s="4">
        <f>3.48+0.15*C5</f>
        <v>6.0285</v>
      </c>
      <c r="H5" s="4">
        <f t="shared" si="1"/>
        <v>10.9615</v>
      </c>
      <c r="I5" s="4">
        <f>H5*6.4-D5</f>
        <v>48.1536</v>
      </c>
      <c r="J5" s="7">
        <f t="shared" si="0"/>
        <v>0.416798808987986</v>
      </c>
      <c r="K5" s="13" t="s">
        <v>28</v>
      </c>
      <c r="L5" s="14" t="s">
        <v>29</v>
      </c>
      <c r="M5" s="16"/>
    </row>
    <row r="6" ht="150.95" customHeight="1" spans="1:13">
      <c r="A6" s="4"/>
      <c r="B6" s="4"/>
      <c r="C6" s="4"/>
      <c r="D6" s="4"/>
      <c r="E6" s="4"/>
      <c r="F6" s="4"/>
      <c r="G6" s="4"/>
      <c r="H6" s="4"/>
      <c r="I6" s="4"/>
      <c r="J6" s="7"/>
      <c r="K6" s="13"/>
      <c r="L6" s="14"/>
      <c r="M6" s="17"/>
    </row>
    <row r="7" ht="150.95" customHeight="1" spans="1:13">
      <c r="A7" s="4"/>
      <c r="B7" s="4"/>
      <c r="C7" s="4"/>
      <c r="D7" s="4"/>
      <c r="E7" s="4"/>
      <c r="F7" s="4"/>
      <c r="G7" s="4"/>
      <c r="H7" s="4"/>
      <c r="I7" s="4"/>
      <c r="J7" s="7"/>
      <c r="K7" s="13"/>
      <c r="L7" s="14"/>
      <c r="M7" s="17"/>
    </row>
    <row r="8" ht="150.95" customHeight="1" spans="1:13">
      <c r="A8" s="4"/>
      <c r="B8" s="4"/>
      <c r="C8" s="4"/>
      <c r="D8" s="4"/>
      <c r="E8" s="4"/>
      <c r="F8" s="4"/>
      <c r="G8" s="4"/>
      <c r="H8" s="4"/>
      <c r="I8" s="4"/>
      <c r="J8" s="7"/>
      <c r="K8" s="13"/>
      <c r="L8" s="14"/>
      <c r="M8" s="17"/>
    </row>
    <row r="9" ht="150.95" customHeight="1" spans="1:13">
      <c r="A9" s="4"/>
      <c r="B9" s="4"/>
      <c r="C9" s="4"/>
      <c r="D9" s="4"/>
      <c r="E9" s="4"/>
      <c r="F9" s="4"/>
      <c r="G9" s="4"/>
      <c r="H9" s="4"/>
      <c r="I9" s="4"/>
      <c r="J9" s="7"/>
      <c r="K9" s="13"/>
      <c r="L9" s="14"/>
      <c r="M9" s="17"/>
    </row>
    <row r="10" ht="81" customHeight="1" spans="1:14">
      <c r="A10" s="4"/>
      <c r="B10" s="4"/>
      <c r="C10" s="4"/>
      <c r="D10" s="4"/>
      <c r="E10" s="4"/>
      <c r="F10" s="4"/>
      <c r="G10" s="4"/>
      <c r="H10" s="4"/>
      <c r="I10" s="18"/>
      <c r="J10" s="18"/>
      <c r="K10" s="19"/>
      <c r="L10" s="20"/>
      <c r="M10" s="18"/>
      <c r="N10" s="21"/>
    </row>
    <row r="11" ht="81" customHeight="1" spans="1:14">
      <c r="A11" s="4"/>
      <c r="B11" s="4"/>
      <c r="C11" s="4"/>
      <c r="D11" s="4"/>
      <c r="E11" s="4"/>
      <c r="F11" s="4"/>
      <c r="G11" s="4"/>
      <c r="H11" s="4"/>
      <c r="I11" s="4"/>
      <c r="J11" s="4"/>
      <c r="K11" s="22"/>
      <c r="L11" s="20"/>
      <c r="M11" s="4"/>
      <c r="N11" s="21"/>
    </row>
    <row r="12" ht="81" customHeight="1" spans="1:14">
      <c r="A12" s="4"/>
      <c r="B12" s="4"/>
      <c r="C12" s="4"/>
      <c r="D12" s="4"/>
      <c r="E12" s="4"/>
      <c r="F12" s="4"/>
      <c r="G12" s="4"/>
      <c r="H12" s="4"/>
      <c r="I12" s="4"/>
      <c r="J12" s="4"/>
      <c r="K12" s="22"/>
      <c r="L12" s="14"/>
      <c r="M12" s="4"/>
      <c r="N12" s="21"/>
    </row>
    <row r="13" ht="81" customHeight="1" spans="1:14">
      <c r="A13" s="4"/>
      <c r="B13" s="4"/>
      <c r="C13" s="4"/>
      <c r="D13" s="4"/>
      <c r="E13" s="4"/>
      <c r="F13" s="4"/>
      <c r="G13" s="4"/>
      <c r="H13" s="4"/>
      <c r="I13" s="4"/>
      <c r="J13" s="4"/>
      <c r="K13" s="22"/>
      <c r="L13" s="14"/>
      <c r="M13" s="4"/>
      <c r="N13" s="21"/>
    </row>
    <row r="14" ht="81" customHeight="1" spans="1:14">
      <c r="A14" s="4"/>
      <c r="B14" s="4"/>
      <c r="C14" s="4"/>
      <c r="D14" s="4"/>
      <c r="E14" s="4"/>
      <c r="F14" s="4"/>
      <c r="G14" s="4"/>
      <c r="H14" s="4"/>
      <c r="I14" s="4"/>
      <c r="J14" s="4"/>
      <c r="K14" s="22"/>
      <c r="L14" s="14"/>
      <c r="M14" s="4"/>
      <c r="N14" s="21"/>
    </row>
    <row r="15" ht="81" customHeight="1" spans="1:14">
      <c r="A15" s="4"/>
      <c r="B15" s="4"/>
      <c r="C15" s="4"/>
      <c r="D15" s="4"/>
      <c r="E15" s="4"/>
      <c r="F15" s="4"/>
      <c r="G15" s="4"/>
      <c r="H15" s="4"/>
      <c r="I15" s="4"/>
      <c r="J15" s="4"/>
      <c r="K15" s="22"/>
      <c r="L15" s="14"/>
      <c r="M15" s="4"/>
      <c r="N15" s="21"/>
    </row>
    <row r="16" spans="1:13">
      <c r="A16" s="11"/>
      <c r="C16" s="11"/>
      <c r="D16" s="11"/>
      <c r="H16" s="11"/>
      <c r="I16" s="11"/>
      <c r="J16" s="11"/>
      <c r="K16" s="23"/>
      <c r="L16" s="20"/>
      <c r="M16" s="11"/>
    </row>
    <row r="17" spans="1:13">
      <c r="A17" s="11"/>
      <c r="C17" s="11"/>
      <c r="D17" s="11"/>
      <c r="H17" s="11"/>
      <c r="I17" s="11"/>
      <c r="J17" s="11"/>
      <c r="L17" s="20"/>
      <c r="M17" s="11"/>
    </row>
    <row r="18" spans="1:13">
      <c r="A18" s="11"/>
      <c r="C18" s="11"/>
      <c r="D18" s="11"/>
      <c r="H18" s="11"/>
      <c r="I18" s="11"/>
      <c r="J18" s="11"/>
      <c r="L18" s="20"/>
      <c r="M18" s="11"/>
    </row>
    <row r="19" spans="1:13">
      <c r="A19" s="11"/>
      <c r="C19" s="11"/>
      <c r="D19" s="11"/>
      <c r="H19" s="11"/>
      <c r="I19" s="11"/>
      <c r="J19" s="11"/>
      <c r="L19" s="20"/>
      <c r="M19" s="11"/>
    </row>
    <row r="20" spans="1:13">
      <c r="A20" s="11"/>
      <c r="C20" s="11"/>
      <c r="D20" s="11"/>
      <c r="H20" s="11"/>
      <c r="I20" s="11"/>
      <c r="J20" s="11"/>
      <c r="L20" s="20"/>
      <c r="M20" s="11"/>
    </row>
    <row r="21" spans="1:13">
      <c r="A21" s="11"/>
      <c r="C21" s="11"/>
      <c r="D21" s="11"/>
      <c r="H21" s="11"/>
      <c r="I21" s="11"/>
      <c r="J21" s="11"/>
      <c r="L21" s="20"/>
      <c r="M21" s="11"/>
    </row>
    <row r="22" spans="1:13">
      <c r="A22" s="11"/>
      <c r="C22" s="11"/>
      <c r="D22" s="11"/>
      <c r="H22" s="11"/>
      <c r="I22" s="11"/>
      <c r="J22" s="11"/>
      <c r="L22" s="20"/>
      <c r="M22" s="11"/>
    </row>
    <row r="23" spans="1:13">
      <c r="A23" s="11"/>
      <c r="C23" s="11"/>
      <c r="D23" s="11"/>
      <c r="H23" s="11"/>
      <c r="I23" s="11"/>
      <c r="J23" s="11"/>
      <c r="L23" s="20"/>
      <c r="M23" s="11"/>
    </row>
    <row r="24" spans="1:13">
      <c r="A24" s="11"/>
      <c r="C24" s="11"/>
      <c r="D24" s="11"/>
      <c r="H24" s="11"/>
      <c r="I24" s="11"/>
      <c r="J24" s="11"/>
      <c r="L24" s="20"/>
      <c r="M24" s="11"/>
    </row>
    <row r="25" spans="1:13">
      <c r="A25" s="11"/>
      <c r="C25" s="11"/>
      <c r="D25" s="11"/>
      <c r="H25" s="11"/>
      <c r="I25" s="11"/>
      <c r="J25" s="11"/>
      <c r="L25" s="20"/>
      <c r="M25" s="11"/>
    </row>
    <row r="26" spans="4:4">
      <c r="D26">
        <f>13.5*4</f>
        <v>54</v>
      </c>
    </row>
  </sheetData>
  <pageMargins left="0.75" right="0.75" top="1" bottom="1" header="0.5" footer="0.5"/>
  <pageSetup paperSize="9" orientation="portrait" horizontalDpi="3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4"/>
  <sheetViews>
    <sheetView tabSelected="1" zoomScale="85" zoomScaleNormal="85" workbookViewId="0">
      <pane ySplit="1" topLeftCell="A2" activePane="bottomLeft" state="frozen"/>
      <selection/>
      <selection pane="bottomLeft" activeCell="A3" sqref="A3"/>
    </sheetView>
  </sheetViews>
  <sheetFormatPr defaultColWidth="9" defaultRowHeight="13.5"/>
  <cols>
    <col min="1" max="1" width="24" customWidth="1"/>
    <col min="2" max="2" width="16.5" customWidth="1"/>
    <col min="6" max="6" width="11.5" customWidth="1"/>
    <col min="7" max="7" width="11.375" customWidth="1"/>
    <col min="11" max="11" width="10.5" customWidth="1"/>
    <col min="12" max="12" width="10.375"/>
    <col min="13" max="13" width="12.375" customWidth="1"/>
    <col min="15" max="16" width="19.125" customWidth="1"/>
    <col min="17" max="17" width="16.125" customWidth="1"/>
    <col min="18" max="18" width="21.125" style="1" customWidth="1"/>
  </cols>
  <sheetData>
    <row r="1" ht="42.75" spans="1:18">
      <c r="A1" s="2" t="s">
        <v>0</v>
      </c>
      <c r="B1" s="2" t="s">
        <v>1</v>
      </c>
      <c r="C1" s="3" t="s">
        <v>30</v>
      </c>
      <c r="D1" s="3" t="s">
        <v>3</v>
      </c>
      <c r="E1" s="2" t="s">
        <v>31</v>
      </c>
      <c r="F1" s="2" t="s">
        <v>32</v>
      </c>
      <c r="G1" s="2" t="s">
        <v>33</v>
      </c>
      <c r="H1" s="2" t="s">
        <v>34</v>
      </c>
      <c r="I1" s="2" t="s">
        <v>35</v>
      </c>
      <c r="J1" s="2" t="s">
        <v>36</v>
      </c>
      <c r="K1" s="2" t="s">
        <v>6</v>
      </c>
      <c r="L1" s="3" t="s">
        <v>37</v>
      </c>
      <c r="M1" s="6" t="s">
        <v>8</v>
      </c>
      <c r="N1" s="6" t="s">
        <v>9</v>
      </c>
      <c r="O1" s="3" t="s">
        <v>38</v>
      </c>
      <c r="P1" s="3" t="s">
        <v>39</v>
      </c>
      <c r="Q1" s="3" t="s">
        <v>11</v>
      </c>
      <c r="R1" s="3" t="s">
        <v>12</v>
      </c>
    </row>
    <row r="2" ht="120" customHeight="1" spans="1:18">
      <c r="A2" s="4"/>
      <c r="B2" s="5" t="s">
        <v>40</v>
      </c>
      <c r="C2" s="4">
        <v>18.99</v>
      </c>
      <c r="D2" s="4">
        <v>19.5</v>
      </c>
      <c r="E2" s="5" t="s">
        <v>41</v>
      </c>
      <c r="F2" s="4">
        <v>1</v>
      </c>
      <c r="G2" s="4">
        <v>0.15</v>
      </c>
      <c r="H2" s="4">
        <v>5</v>
      </c>
      <c r="I2" s="4">
        <v>10</v>
      </c>
      <c r="J2" s="4">
        <v>5.57</v>
      </c>
      <c r="K2" s="4">
        <f t="shared" ref="K2:K14" si="0">J2+G2*C2</f>
        <v>8.4185</v>
      </c>
      <c r="L2" s="4">
        <f t="shared" ref="L2:L14" si="1">C2-K2</f>
        <v>10.5715</v>
      </c>
      <c r="M2" s="4">
        <f t="shared" ref="M2:M14" si="2">L2*H2-D2-I2</f>
        <v>23.3575</v>
      </c>
      <c r="N2" s="7">
        <f t="shared" ref="N2:N14" si="3">M2/(C2*H2)</f>
        <v>0.245997893628225</v>
      </c>
      <c r="O2" s="8" t="s">
        <v>42</v>
      </c>
      <c r="P2" s="8" t="s">
        <v>43</v>
      </c>
      <c r="Q2" s="9" t="s">
        <v>44</v>
      </c>
      <c r="R2" s="10" t="s">
        <v>45</v>
      </c>
    </row>
    <row r="3" ht="120" customHeight="1" spans="1:18">
      <c r="A3" s="4"/>
      <c r="B3" s="5" t="s">
        <v>40</v>
      </c>
      <c r="C3" s="4">
        <v>14.99</v>
      </c>
      <c r="D3" s="4">
        <v>9</v>
      </c>
      <c r="E3" s="5" t="s">
        <v>41</v>
      </c>
      <c r="F3" s="4">
        <v>1</v>
      </c>
      <c r="G3" s="4">
        <v>0.15</v>
      </c>
      <c r="H3" s="4">
        <v>5</v>
      </c>
      <c r="I3" s="4">
        <v>10</v>
      </c>
      <c r="J3" s="4">
        <v>6.4</v>
      </c>
      <c r="K3" s="4">
        <f t="shared" si="0"/>
        <v>8.6485</v>
      </c>
      <c r="L3" s="4">
        <f t="shared" si="1"/>
        <v>6.3415</v>
      </c>
      <c r="M3" s="4">
        <f t="shared" si="2"/>
        <v>12.7075</v>
      </c>
      <c r="N3" s="7">
        <f t="shared" si="3"/>
        <v>0.169546364242829</v>
      </c>
      <c r="O3" s="8"/>
      <c r="P3" s="8"/>
      <c r="Q3" s="9"/>
      <c r="R3" s="10"/>
    </row>
    <row r="4" ht="120" customHeight="1" spans="1:18">
      <c r="A4" s="4"/>
      <c r="B4" s="5" t="s">
        <v>40</v>
      </c>
      <c r="C4" s="4">
        <v>0</v>
      </c>
      <c r="D4" s="4">
        <v>0</v>
      </c>
      <c r="E4" s="5" t="s">
        <v>41</v>
      </c>
      <c r="F4" s="4">
        <v>1</v>
      </c>
      <c r="G4" s="4">
        <v>0.15</v>
      </c>
      <c r="H4" s="4">
        <v>5</v>
      </c>
      <c r="I4" s="4">
        <v>3</v>
      </c>
      <c r="J4" s="4">
        <v>4</v>
      </c>
      <c r="K4" s="4">
        <f t="shared" si="0"/>
        <v>4</v>
      </c>
      <c r="L4" s="4">
        <f t="shared" si="1"/>
        <v>-4</v>
      </c>
      <c r="M4" s="4">
        <f t="shared" si="2"/>
        <v>-23</v>
      </c>
      <c r="N4" s="7" t="e">
        <f t="shared" si="3"/>
        <v>#DIV/0!</v>
      </c>
      <c r="O4" s="8"/>
      <c r="P4" s="8"/>
      <c r="Q4" s="9"/>
      <c r="R4" s="10"/>
    </row>
    <row r="5" spans="1:18">
      <c r="A5" s="4"/>
      <c r="B5" s="5"/>
      <c r="C5" s="4">
        <v>0</v>
      </c>
      <c r="D5" s="4">
        <v>0</v>
      </c>
      <c r="E5" s="5" t="s">
        <v>41</v>
      </c>
      <c r="F5" s="4">
        <v>1</v>
      </c>
      <c r="G5" s="4">
        <v>0.15</v>
      </c>
      <c r="H5" s="4">
        <v>5</v>
      </c>
      <c r="I5" s="4">
        <v>3</v>
      </c>
      <c r="J5" s="4">
        <v>4</v>
      </c>
      <c r="K5" s="4">
        <f t="shared" si="0"/>
        <v>4</v>
      </c>
      <c r="L5" s="4">
        <f t="shared" si="1"/>
        <v>-4</v>
      </c>
      <c r="M5" s="4">
        <f t="shared" si="2"/>
        <v>-23</v>
      </c>
      <c r="N5" s="7" t="e">
        <f t="shared" si="3"/>
        <v>#DIV/0!</v>
      </c>
      <c r="O5" s="8"/>
      <c r="P5" s="8"/>
      <c r="Q5" s="9"/>
      <c r="R5" s="10"/>
    </row>
    <row r="6" spans="1:18">
      <c r="A6" s="4"/>
      <c r="B6" s="5"/>
      <c r="C6" s="4">
        <v>0</v>
      </c>
      <c r="D6" s="4">
        <v>0</v>
      </c>
      <c r="E6" s="5" t="s">
        <v>41</v>
      </c>
      <c r="F6" s="4">
        <v>1</v>
      </c>
      <c r="G6" s="4">
        <v>0.15</v>
      </c>
      <c r="H6" s="4">
        <v>5</v>
      </c>
      <c r="I6" s="4">
        <v>3</v>
      </c>
      <c r="J6" s="4">
        <v>4</v>
      </c>
      <c r="K6" s="4">
        <f t="shared" si="0"/>
        <v>4</v>
      </c>
      <c r="L6" s="4">
        <f t="shared" si="1"/>
        <v>-4</v>
      </c>
      <c r="M6" s="4">
        <f t="shared" si="2"/>
        <v>-23</v>
      </c>
      <c r="N6" s="7" t="e">
        <f t="shared" si="3"/>
        <v>#DIV/0!</v>
      </c>
      <c r="O6" s="8"/>
      <c r="P6" s="8"/>
      <c r="Q6" s="9"/>
      <c r="R6" s="10"/>
    </row>
    <row r="7" spans="1:18">
      <c r="A7" s="4"/>
      <c r="B7" s="5"/>
      <c r="C7" s="4">
        <v>0</v>
      </c>
      <c r="D7" s="4">
        <v>0</v>
      </c>
      <c r="E7" s="5" t="s">
        <v>41</v>
      </c>
      <c r="F7" s="4">
        <v>1</v>
      </c>
      <c r="G7" s="4">
        <v>0.15</v>
      </c>
      <c r="H7" s="4">
        <v>5</v>
      </c>
      <c r="I7" s="4">
        <v>3</v>
      </c>
      <c r="J7" s="4">
        <v>4</v>
      </c>
      <c r="K7" s="4">
        <f t="shared" si="0"/>
        <v>4</v>
      </c>
      <c r="L7" s="4">
        <f t="shared" si="1"/>
        <v>-4</v>
      </c>
      <c r="M7" s="4">
        <f t="shared" si="2"/>
        <v>-23</v>
      </c>
      <c r="N7" s="7" t="e">
        <f t="shared" si="3"/>
        <v>#DIV/0!</v>
      </c>
      <c r="O7" s="8"/>
      <c r="P7" s="8"/>
      <c r="Q7" s="9"/>
      <c r="R7" s="10"/>
    </row>
    <row r="8" spans="1:18">
      <c r="A8" s="4"/>
      <c r="B8" s="5"/>
      <c r="C8" s="4">
        <v>0</v>
      </c>
      <c r="D8" s="4">
        <v>0</v>
      </c>
      <c r="E8" s="5" t="s">
        <v>41</v>
      </c>
      <c r="F8" s="4">
        <v>1</v>
      </c>
      <c r="G8" s="4">
        <v>0.15</v>
      </c>
      <c r="H8" s="4">
        <v>5</v>
      </c>
      <c r="I8" s="4">
        <v>3</v>
      </c>
      <c r="J8" s="4">
        <v>4</v>
      </c>
      <c r="K8" s="4">
        <f t="shared" si="0"/>
        <v>4</v>
      </c>
      <c r="L8" s="4">
        <f t="shared" si="1"/>
        <v>-4</v>
      </c>
      <c r="M8" s="4">
        <f t="shared" si="2"/>
        <v>-23</v>
      </c>
      <c r="N8" s="7" t="e">
        <f t="shared" si="3"/>
        <v>#DIV/0!</v>
      </c>
      <c r="O8" s="8"/>
      <c r="P8" s="8"/>
      <c r="Q8" s="9"/>
      <c r="R8" s="10"/>
    </row>
    <row r="9" spans="1:18">
      <c r="A9" s="4"/>
      <c r="B9" s="5"/>
      <c r="C9" s="4">
        <v>0</v>
      </c>
      <c r="D9" s="4">
        <v>0</v>
      </c>
      <c r="E9" s="5" t="s">
        <v>41</v>
      </c>
      <c r="F9" s="4">
        <v>1</v>
      </c>
      <c r="G9" s="4">
        <v>0.15</v>
      </c>
      <c r="H9" s="4">
        <v>5</v>
      </c>
      <c r="I9" s="4">
        <v>3</v>
      </c>
      <c r="J9" s="4">
        <v>4</v>
      </c>
      <c r="K9" s="4">
        <f t="shared" si="0"/>
        <v>4</v>
      </c>
      <c r="L9" s="4">
        <f t="shared" si="1"/>
        <v>-4</v>
      </c>
      <c r="M9" s="4">
        <f t="shared" si="2"/>
        <v>-23</v>
      </c>
      <c r="N9" s="7" t="e">
        <f t="shared" si="3"/>
        <v>#DIV/0!</v>
      </c>
      <c r="O9" s="8"/>
      <c r="P9" s="8"/>
      <c r="Q9" s="9"/>
      <c r="R9" s="10"/>
    </row>
    <row r="10" spans="1:18">
      <c r="A10" s="4"/>
      <c r="B10" s="5"/>
      <c r="C10" s="4">
        <v>0</v>
      </c>
      <c r="D10" s="4">
        <v>0</v>
      </c>
      <c r="E10" s="5" t="s">
        <v>41</v>
      </c>
      <c r="F10" s="4">
        <v>1</v>
      </c>
      <c r="G10" s="4">
        <v>0.15</v>
      </c>
      <c r="H10" s="4">
        <v>5</v>
      </c>
      <c r="I10" s="4">
        <v>3</v>
      </c>
      <c r="J10" s="4">
        <v>4</v>
      </c>
      <c r="K10" s="4">
        <f t="shared" si="0"/>
        <v>4</v>
      </c>
      <c r="L10" s="4">
        <f t="shared" si="1"/>
        <v>-4</v>
      </c>
      <c r="M10" s="4">
        <f t="shared" si="2"/>
        <v>-23</v>
      </c>
      <c r="N10" s="7" t="e">
        <f t="shared" si="3"/>
        <v>#DIV/0!</v>
      </c>
      <c r="O10" s="8"/>
      <c r="P10" s="8"/>
      <c r="Q10" s="9"/>
      <c r="R10" s="10"/>
    </row>
    <row r="11" spans="1:18">
      <c r="A11" s="4"/>
      <c r="B11" s="5"/>
      <c r="C11" s="4">
        <v>0</v>
      </c>
      <c r="D11" s="4">
        <v>0</v>
      </c>
      <c r="E11" s="5" t="s">
        <v>41</v>
      </c>
      <c r="F11" s="4">
        <v>1</v>
      </c>
      <c r="G11" s="4">
        <v>0.15</v>
      </c>
      <c r="H11" s="4">
        <v>5</v>
      </c>
      <c r="I11" s="4">
        <v>3</v>
      </c>
      <c r="J11" s="4">
        <v>4</v>
      </c>
      <c r="K11" s="4">
        <f t="shared" si="0"/>
        <v>4</v>
      </c>
      <c r="L11" s="4">
        <f t="shared" si="1"/>
        <v>-4</v>
      </c>
      <c r="M11" s="4">
        <f t="shared" si="2"/>
        <v>-23</v>
      </c>
      <c r="N11" s="7" t="e">
        <f t="shared" si="3"/>
        <v>#DIV/0!</v>
      </c>
      <c r="O11" s="8"/>
      <c r="P11" s="8"/>
      <c r="Q11" s="9"/>
      <c r="R11" s="10"/>
    </row>
    <row r="12" spans="1:18">
      <c r="A12" s="4"/>
      <c r="B12" s="5"/>
      <c r="C12" s="4">
        <v>0</v>
      </c>
      <c r="D12" s="4">
        <v>0</v>
      </c>
      <c r="E12" s="5" t="s">
        <v>41</v>
      </c>
      <c r="F12" s="4">
        <v>1</v>
      </c>
      <c r="G12" s="4">
        <v>0.15</v>
      </c>
      <c r="H12" s="4">
        <v>5</v>
      </c>
      <c r="I12" s="4">
        <v>3</v>
      </c>
      <c r="J12" s="4">
        <v>4</v>
      </c>
      <c r="K12" s="4">
        <f t="shared" si="0"/>
        <v>4</v>
      </c>
      <c r="L12" s="4">
        <f t="shared" si="1"/>
        <v>-4</v>
      </c>
      <c r="M12" s="4">
        <f t="shared" si="2"/>
        <v>-23</v>
      </c>
      <c r="N12" s="7" t="e">
        <f t="shared" si="3"/>
        <v>#DIV/0!</v>
      </c>
      <c r="O12" s="8"/>
      <c r="P12" s="8"/>
      <c r="Q12" s="9"/>
      <c r="R12" s="10"/>
    </row>
    <row r="13" spans="1:18">
      <c r="A13" s="4"/>
      <c r="B13" s="5"/>
      <c r="C13" s="4">
        <v>0</v>
      </c>
      <c r="D13" s="4">
        <v>0</v>
      </c>
      <c r="E13" s="5" t="s">
        <v>41</v>
      </c>
      <c r="F13" s="4">
        <v>1</v>
      </c>
      <c r="G13" s="4">
        <v>0.15</v>
      </c>
      <c r="H13" s="4">
        <v>5</v>
      </c>
      <c r="I13" s="4">
        <v>3</v>
      </c>
      <c r="J13" s="4">
        <v>4</v>
      </c>
      <c r="K13" s="4">
        <f t="shared" si="0"/>
        <v>4</v>
      </c>
      <c r="L13" s="4">
        <f t="shared" si="1"/>
        <v>-4</v>
      </c>
      <c r="M13" s="4">
        <f t="shared" si="2"/>
        <v>-23</v>
      </c>
      <c r="N13" s="7" t="e">
        <f t="shared" si="3"/>
        <v>#DIV/0!</v>
      </c>
      <c r="O13" s="8"/>
      <c r="P13" s="8"/>
      <c r="Q13" s="9"/>
      <c r="R13" s="10"/>
    </row>
    <row r="14" spans="1:18">
      <c r="A14" s="4"/>
      <c r="B14" s="5"/>
      <c r="C14" s="4">
        <v>0</v>
      </c>
      <c r="D14" s="4">
        <v>0</v>
      </c>
      <c r="E14" s="5" t="s">
        <v>41</v>
      </c>
      <c r="F14" s="4">
        <v>1</v>
      </c>
      <c r="G14" s="4">
        <v>0.15</v>
      </c>
      <c r="H14" s="4">
        <v>5</v>
      </c>
      <c r="I14" s="4">
        <v>3</v>
      </c>
      <c r="J14" s="4">
        <v>4</v>
      </c>
      <c r="K14" s="4">
        <f t="shared" si="0"/>
        <v>4</v>
      </c>
      <c r="L14" s="4">
        <f t="shared" si="1"/>
        <v>-4</v>
      </c>
      <c r="M14" s="4">
        <f t="shared" si="2"/>
        <v>-23</v>
      </c>
      <c r="N14" s="7" t="e">
        <f t="shared" si="3"/>
        <v>#DIV/0!</v>
      </c>
      <c r="O14" s="8"/>
      <c r="P14" s="8"/>
      <c r="Q14" s="9"/>
      <c r="R14" s="10"/>
    </row>
  </sheetData>
  <conditionalFormatting sqref="M2:M14">
    <cfRule type="cellIs" dxfId="0" priority="2" operator="greaterThan">
      <formula>40</formula>
    </cfRule>
  </conditionalFormatting>
  <dataValidations count="3">
    <dataValidation type="list" allowBlank="1" showInputMessage="1" showErrorMessage="1" sqref="F2 F3 F4 F5 F6 F7 F8 F9 F10 F11 F12 F13 F14">
      <formula1>"1,2,3,4,5,6,7,8,9,10,11,12,13"</formula1>
    </dataValidation>
    <dataValidation type="list" allowBlank="1" showInputMessage="1" showErrorMessage="1" sqref="E2 E3 E4 E5 E6 E7 E8 E9 E10 E11 E12 E13 E14">
      <formula1>"小,大,超大"</formula1>
    </dataValidation>
    <dataValidation type="list" allowBlank="1" showInputMessage="1" showErrorMessage="1" sqref="G2 G3 G4 G5 G6 G7 G8 G9 G10 G11 G12 G13 G14">
      <formula1>"0.15,0.08"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十一月</vt:lpstr>
      <vt:lpstr>6月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陈可瀚</cp:lastModifiedBy>
  <dcterms:created xsi:type="dcterms:W3CDTF">2020-09-01T03:00:00Z</dcterms:created>
  <dcterms:modified xsi:type="dcterms:W3CDTF">2021-08-27T06:42:11Z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BCE3C5EFB2514882998064A8128404D7</vt:lpwstr>
  </property>
</Properties>
</file>